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L:\Finance General\Procurement RW\PROCUREMENT\RFPs &amp; Proposals\FY26\RFP#2026-02\POEP\"/>
    </mc:Choice>
  </mc:AlternateContent>
  <xr:revisionPtr revIDLastSave="0" documentId="8_{934A4B6C-951A-4EE3-BAB3-6BE3F382A639}" xr6:coauthVersionLast="47" xr6:coauthVersionMax="47" xr10:uidLastSave="{00000000-0000-0000-0000-000000000000}"/>
  <workbookProtection workbookPassword="CB51" lockStructure="1"/>
  <bookViews>
    <workbookView xWindow="-120" yWindow="-120" windowWidth="29040" windowHeight="15720" activeTab="1" xr2:uid="{00000000-000D-0000-FFFF-FFFF00000000}"/>
  </bookViews>
  <sheets>
    <sheet name="Summary" sheetId="1" r:id="rId1"/>
    <sheet name="Detailed Plan" sheetId="2" r:id="rId2"/>
    <sheet name="Schedul A" sheetId="6" state="hidden" r:id="rId3"/>
    <sheet name="Schedule A" sheetId="3" state="hidden" r:id="rId4"/>
    <sheet name="Schedule B" sheetId="4" state="hidden" r:id="rId5"/>
    <sheet name="Schedule C" sheetId="5" state="hidden" r:id="rId6"/>
    <sheet name="Schedule C " sheetId="9" state="hidden" r:id="rId7"/>
    <sheet name="Schedule D" sheetId="10" state="hidden" r:id="rId8"/>
    <sheet name="Schedule E" sheetId="8" state="hidden" r:id="rId9"/>
  </sheets>
  <definedNames>
    <definedName name="MonthCount">#REF!</definedName>
    <definedName name="PAGE1">Summary!$A$1:$N$48</definedName>
    <definedName name="PAGE2">'Detailed Plan'!$A$1:$G$106</definedName>
    <definedName name="_xlnm.Print_Area" localSheetId="1">'Detailed Plan'!$A$1:$G$107</definedName>
    <definedName name="_xlnm.Print_Area" localSheetId="2">'Schedul A'!$A$1:$N$44</definedName>
    <definedName name="_xlnm.Print_Area" localSheetId="3">'Schedule A'!$A$1:$N$45</definedName>
    <definedName name="_xlnm.Print_Area" localSheetId="4">'Schedule B'!$A$1:$O$22</definedName>
    <definedName name="_xlnm.Print_Area" localSheetId="6">'Schedule C '!$A$1:$N$21</definedName>
    <definedName name="_xlnm.Print_Area" localSheetId="0">Summary!$A$1:$N$52</definedName>
    <definedName name="_xlnm.Print_Titles" localSheetId="1">'Detailed Plan'!$1:$3</definedName>
    <definedName name="REPORT1">'Detailed Plan'!$A$1:$G$88</definedName>
    <definedName name="REPORT2">'Detailed Plan'!$A$60:$G$106</definedName>
    <definedName name="Z_D350A5C5_FC5A_4302_A794_33EF2B0B7E8B_.wvu.PrintArea" localSheetId="1" hidden="1">'Detailed Plan'!$A$1:$G$106</definedName>
    <definedName name="Z_D350A5C5_FC5A_4302_A794_33EF2B0B7E8B_.wvu.PrintArea" localSheetId="3" hidden="1">'Schedule A'!$A$1:$N$45</definedName>
    <definedName name="Z_D350A5C5_FC5A_4302_A794_33EF2B0B7E8B_.wvu.PrintArea" localSheetId="4" hidden="1">'Schedule B'!$A$1:$O$22</definedName>
    <definedName name="Z_D350A5C5_FC5A_4302_A794_33EF2B0B7E8B_.wvu.PrintArea" localSheetId="0" hidden="1">Summary!$A$1:$N$53</definedName>
    <definedName name="Z_D350A5C5_FC5A_4302_A794_33EF2B0B7E8B_.wvu.PrintTitles" localSheetId="1" hidden="1">'Detailed Plan'!$1:$3</definedName>
  </definedNames>
  <calcPr calcId="191029"/>
  <customWorkbookViews>
    <customWorkbookView name="Mark - Personal View" guid="{D350A5C5-FC5A-4302-A794-33EF2B0B7E8B}" mergeInterval="0" personalView="1" maximized="1" windowWidth="1276" windowHeight="859" activeSheetId="2" showStatusbar="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 l="1"/>
  <c r="G12" i="1"/>
  <c r="J11" i="1"/>
  <c r="G11" i="1"/>
  <c r="J10" i="1"/>
  <c r="G10" i="1"/>
  <c r="G102" i="2"/>
  <c r="G103" i="2"/>
  <c r="G105" i="2"/>
  <c r="G100" i="2"/>
  <c r="G93" i="2"/>
  <c r="G95" i="2"/>
  <c r="G91" i="2"/>
  <c r="G85" i="2"/>
  <c r="G86" i="2"/>
  <c r="G87" i="2"/>
  <c r="G84" i="2"/>
  <c r="G78" i="2"/>
  <c r="G79" i="2"/>
  <c r="G77" i="2"/>
  <c r="G65" i="2"/>
  <c r="G66" i="2"/>
  <c r="G67" i="2"/>
  <c r="G68" i="2"/>
  <c r="G69" i="2"/>
  <c r="G71" i="2"/>
  <c r="G72" i="2"/>
  <c r="G73" i="2"/>
  <c r="G63" i="2"/>
  <c r="G58" i="2"/>
  <c r="G57" i="2"/>
  <c r="G48" i="2"/>
  <c r="G49" i="2"/>
  <c r="G50" i="2"/>
  <c r="G51" i="2"/>
  <c r="G52" i="2"/>
  <c r="G35" i="2"/>
  <c r="G36" i="2"/>
  <c r="G37" i="2"/>
  <c r="G39" i="2"/>
  <c r="G40" i="2"/>
  <c r="G41" i="2"/>
  <c r="G42" i="2"/>
  <c r="G44" i="2"/>
  <c r="G45" i="2"/>
  <c r="G46" i="2"/>
  <c r="G32" i="2"/>
  <c r="G33" i="2"/>
  <c r="G31" i="2"/>
  <c r="G25" i="2"/>
  <c r="G7" i="2"/>
  <c r="G9" i="2"/>
  <c r="G10" i="2"/>
  <c r="G12" i="2"/>
  <c r="G13" i="2"/>
  <c r="G15" i="2"/>
  <c r="G16" i="2"/>
  <c r="G18" i="2"/>
  <c r="G19" i="2"/>
  <c r="G21" i="2"/>
  <c r="G22" i="2"/>
  <c r="G23" i="2"/>
  <c r="G6" i="2"/>
  <c r="F105" i="2"/>
  <c r="F102" i="2"/>
  <c r="F103" i="2"/>
  <c r="F100" i="2"/>
  <c r="F93" i="2"/>
  <c r="F95" i="2"/>
  <c r="F91" i="2"/>
  <c r="F86" i="2"/>
  <c r="F87" i="2"/>
  <c r="F85" i="2"/>
  <c r="F84" i="2"/>
  <c r="F78" i="2"/>
  <c r="F79" i="2"/>
  <c r="F77" i="2"/>
  <c r="F7" i="2"/>
  <c r="F9" i="2"/>
  <c r="F10" i="2"/>
  <c r="F12" i="2"/>
  <c r="F13" i="2"/>
  <c r="F15" i="2"/>
  <c r="F16" i="2"/>
  <c r="F18" i="2"/>
  <c r="F19" i="2"/>
  <c r="F21" i="2"/>
  <c r="F22" i="2"/>
  <c r="F23" i="2"/>
  <c r="F25" i="2"/>
  <c r="F26" i="2"/>
  <c r="F31" i="2"/>
  <c r="F32" i="2"/>
  <c r="F33" i="2"/>
  <c r="F35" i="2"/>
  <c r="F36" i="2"/>
  <c r="F37" i="2"/>
  <c r="F39" i="2"/>
  <c r="F40" i="2"/>
  <c r="F41" i="2"/>
  <c r="F42" i="2"/>
  <c r="F44" i="2"/>
  <c r="F45" i="2"/>
  <c r="F46" i="2"/>
  <c r="F48" i="2"/>
  <c r="F49" i="2"/>
  <c r="F50" i="2"/>
  <c r="F51" i="2"/>
  <c r="F52" i="2"/>
  <c r="F53" i="2"/>
  <c r="G53" i="2" s="1"/>
  <c r="F54" i="2"/>
  <c r="F57" i="2"/>
  <c r="F58" i="2"/>
  <c r="F59" i="2"/>
  <c r="F63" i="2"/>
  <c r="F65" i="2"/>
  <c r="F66" i="2"/>
  <c r="F67" i="2"/>
  <c r="F68" i="2"/>
  <c r="F69" i="2"/>
  <c r="F71" i="2"/>
  <c r="F72" i="2"/>
  <c r="F73" i="2"/>
  <c r="F6" i="2"/>
  <c r="G59" i="2" l="1"/>
  <c r="E33" i="2" l="1"/>
  <c r="E22" i="2" l="1"/>
  <c r="E21" i="2"/>
  <c r="F96" i="2" l="1"/>
  <c r="F88" i="2"/>
  <c r="F80" i="2"/>
  <c r="F74" i="2"/>
  <c r="F97" i="2" l="1"/>
  <c r="F106" i="2"/>
  <c r="F107" i="2" l="1"/>
  <c r="E50" i="2" l="1"/>
  <c r="E53" i="2"/>
  <c r="E46" i="2"/>
  <c r="E41" i="2"/>
  <c r="E37" i="2"/>
  <c r="E25" i="2" l="1"/>
  <c r="E23" i="2"/>
  <c r="E19" i="2" l="1"/>
  <c r="E18" i="2"/>
  <c r="E16" i="2"/>
  <c r="E15" i="2"/>
  <c r="E13" i="2"/>
  <c r="E12" i="2"/>
  <c r="E10" i="2"/>
  <c r="N6" i="1" l="1"/>
  <c r="G96" i="2" l="1"/>
  <c r="G74" i="2"/>
  <c r="G106" i="2"/>
  <c r="G80" i="2"/>
  <c r="C4" i="10" l="1"/>
  <c r="C4" i="9" l="1"/>
  <c r="C4" i="8"/>
  <c r="C4" i="6"/>
  <c r="N16" i="8"/>
  <c r="L16" i="8"/>
  <c r="N18" i="10"/>
  <c r="L18" i="10"/>
  <c r="N14" i="10"/>
  <c r="L14" i="10"/>
  <c r="N13" i="10"/>
  <c r="L13" i="10"/>
  <c r="N12" i="10"/>
  <c r="L12" i="10"/>
  <c r="H17" i="9"/>
  <c r="H18" i="9" s="1"/>
  <c r="F17" i="9"/>
  <c r="F18" i="9" s="1"/>
  <c r="G23" i="8" l="1"/>
  <c r="M10" i="6"/>
  <c r="K10" i="6"/>
  <c r="L10" i="6"/>
  <c r="M9" i="6"/>
  <c r="K9" i="6"/>
  <c r="L9" i="6"/>
  <c r="I23" i="8"/>
  <c r="N22" i="8"/>
  <c r="L22" i="8"/>
  <c r="N21" i="8"/>
  <c r="L21" i="8"/>
  <c r="N20" i="8"/>
  <c r="L20" i="8"/>
  <c r="N19" i="8"/>
  <c r="L19" i="8"/>
  <c r="N18" i="8"/>
  <c r="L18" i="8"/>
  <c r="N14" i="8"/>
  <c r="L14" i="8"/>
  <c r="N13" i="8"/>
  <c r="L13" i="8"/>
  <c r="N12" i="8"/>
  <c r="L12" i="8"/>
  <c r="N11" i="8"/>
  <c r="L11" i="8"/>
  <c r="N10" i="8"/>
  <c r="L10" i="8"/>
  <c r="N15" i="8"/>
  <c r="L15" i="8"/>
  <c r="I22" i="10"/>
  <c r="G22" i="10"/>
  <c r="N21" i="10"/>
  <c r="L21" i="10"/>
  <c r="N20" i="10"/>
  <c r="L20" i="10"/>
  <c r="N19" i="10"/>
  <c r="L19" i="10"/>
  <c r="N17" i="10"/>
  <c r="L17" i="10"/>
  <c r="N16" i="10"/>
  <c r="L16" i="10"/>
  <c r="N15" i="10"/>
  <c r="L15" i="10"/>
  <c r="N10" i="10"/>
  <c r="L10" i="10"/>
  <c r="N9" i="10"/>
  <c r="L9" i="10"/>
  <c r="L22" i="10" l="1"/>
  <c r="N22" i="10"/>
  <c r="I24" i="8"/>
  <c r="I23" i="10"/>
  <c r="N23" i="10"/>
  <c r="G23" i="10"/>
  <c r="L23" i="10"/>
  <c r="G24" i="8"/>
  <c r="N10" i="6"/>
  <c r="N9" i="6"/>
  <c r="I9" i="6"/>
  <c r="I10" i="6"/>
  <c r="J4" i="10" l="1"/>
  <c r="I4" i="10"/>
  <c r="I4" i="9" l="1"/>
  <c r="H4" i="9"/>
  <c r="I4" i="6"/>
  <c r="H4" i="6"/>
  <c r="H41" i="6"/>
  <c r="F41" i="6"/>
  <c r="M40" i="6"/>
  <c r="K40" i="6"/>
  <c r="L40" i="6"/>
  <c r="M39" i="6"/>
  <c r="K39" i="6"/>
  <c r="L39" i="6"/>
  <c r="M38" i="6"/>
  <c r="K38" i="6"/>
  <c r="L38" i="6"/>
  <c r="M36" i="6"/>
  <c r="K36" i="6"/>
  <c r="L36" i="6"/>
  <c r="M35" i="6"/>
  <c r="K35" i="6"/>
  <c r="L35" i="6"/>
  <c r="N35" i="6" s="1"/>
  <c r="M34" i="6"/>
  <c r="K34" i="6"/>
  <c r="L34" i="6"/>
  <c r="N34" i="6" s="1"/>
  <c r="M33" i="6"/>
  <c r="K33" i="6"/>
  <c r="L33" i="6"/>
  <c r="N33" i="6" s="1"/>
  <c r="M32" i="6"/>
  <c r="K32" i="6"/>
  <c r="L32" i="6"/>
  <c r="N32" i="6" s="1"/>
  <c r="M31" i="6"/>
  <c r="K31" i="6"/>
  <c r="K41" i="6" s="1"/>
  <c r="H27" i="6"/>
  <c r="F27" i="6"/>
  <c r="M26" i="6"/>
  <c r="K26" i="6"/>
  <c r="L26" i="6"/>
  <c r="M25" i="6"/>
  <c r="K25" i="6"/>
  <c r="L25" i="6"/>
  <c r="M24" i="6"/>
  <c r="K24" i="6"/>
  <c r="L24" i="6"/>
  <c r="M23" i="6"/>
  <c r="K23" i="6"/>
  <c r="L23" i="6"/>
  <c r="M22" i="6"/>
  <c r="K22" i="6"/>
  <c r="L22" i="6"/>
  <c r="M21" i="6"/>
  <c r="K21" i="6"/>
  <c r="L21" i="6"/>
  <c r="M20" i="6"/>
  <c r="K20" i="6"/>
  <c r="L20" i="6"/>
  <c r="M19" i="6"/>
  <c r="K19" i="6"/>
  <c r="L19" i="6"/>
  <c r="M18" i="6"/>
  <c r="K18" i="6"/>
  <c r="L18" i="6"/>
  <c r="M17" i="6"/>
  <c r="K17" i="6"/>
  <c r="L17" i="6"/>
  <c r="M16" i="6"/>
  <c r="K16" i="6"/>
  <c r="L16" i="6"/>
  <c r="M15" i="6"/>
  <c r="K15" i="6"/>
  <c r="L15" i="6"/>
  <c r="M14" i="6"/>
  <c r="K14" i="6"/>
  <c r="L14" i="6"/>
  <c r="M13" i="6"/>
  <c r="K13" i="6"/>
  <c r="L13" i="6"/>
  <c r="M12" i="6"/>
  <c r="K12" i="6"/>
  <c r="L12" i="6"/>
  <c r="M11" i="6"/>
  <c r="K11" i="6"/>
  <c r="N36" i="6" l="1"/>
  <c r="K27" i="6"/>
  <c r="G41" i="6"/>
  <c r="I41" i="6" s="1"/>
  <c r="M41" i="6"/>
  <c r="G27" i="6"/>
  <c r="I27" i="6" s="1"/>
  <c r="I31" i="6"/>
  <c r="L31" i="6"/>
  <c r="N31" i="6" s="1"/>
  <c r="I33" i="6"/>
  <c r="I35" i="6"/>
  <c r="N17" i="6"/>
  <c r="I32" i="6"/>
  <c r="I34" i="6"/>
  <c r="I36" i="6"/>
  <c r="N12" i="6"/>
  <c r="N14" i="6"/>
  <c r="N16" i="6"/>
  <c r="N18" i="6"/>
  <c r="N20" i="6"/>
  <c r="N22" i="6"/>
  <c r="N24" i="6"/>
  <c r="N26" i="6"/>
  <c r="N38" i="6"/>
  <c r="N40" i="6"/>
  <c r="N13" i="6"/>
  <c r="N15" i="6"/>
  <c r="N19" i="6"/>
  <c r="N21" i="6"/>
  <c r="N23" i="6"/>
  <c r="N25" i="6"/>
  <c r="N39" i="6"/>
  <c r="M27" i="6"/>
  <c r="I38" i="6"/>
  <c r="I39" i="6"/>
  <c r="I40" i="6"/>
  <c r="I11" i="6"/>
  <c r="L11" i="6"/>
  <c r="L27" i="6" s="1"/>
  <c r="I12" i="6"/>
  <c r="I13" i="6"/>
  <c r="I14" i="6"/>
  <c r="I15" i="6"/>
  <c r="I16" i="6"/>
  <c r="I17" i="6"/>
  <c r="I18" i="6"/>
  <c r="I19" i="6"/>
  <c r="I20" i="6"/>
  <c r="I21" i="6"/>
  <c r="I22" i="6"/>
  <c r="I23" i="6"/>
  <c r="I24" i="6"/>
  <c r="I25" i="6"/>
  <c r="I26" i="6"/>
  <c r="L41" i="6" l="1"/>
  <c r="N41" i="6" s="1"/>
  <c r="N27" i="6"/>
  <c r="N11" i="6"/>
  <c r="M16" i="9" l="1"/>
  <c r="K16" i="9"/>
  <c r="L16" i="9"/>
  <c r="M15" i="9"/>
  <c r="K15" i="9"/>
  <c r="L15" i="9"/>
  <c r="M14" i="9"/>
  <c r="K14" i="9"/>
  <c r="L14" i="9"/>
  <c r="M13" i="9"/>
  <c r="K13" i="9"/>
  <c r="L13" i="9"/>
  <c r="M12" i="9"/>
  <c r="K12" i="9"/>
  <c r="L12" i="9"/>
  <c r="M11" i="9"/>
  <c r="K11" i="9"/>
  <c r="L11" i="9"/>
  <c r="M10" i="9"/>
  <c r="K10" i="9"/>
  <c r="L10" i="9"/>
  <c r="M9" i="9"/>
  <c r="K9" i="9"/>
  <c r="M17" i="9" l="1"/>
  <c r="M18" i="9" s="1"/>
  <c r="K17" i="9"/>
  <c r="K18" i="9" s="1"/>
  <c r="G17" i="9"/>
  <c r="G18" i="9" s="1"/>
  <c r="N10" i="9"/>
  <c r="N12" i="9"/>
  <c r="N14" i="9"/>
  <c r="N16" i="9"/>
  <c r="N11" i="9"/>
  <c r="N13" i="9"/>
  <c r="N15" i="9"/>
  <c r="I9" i="9"/>
  <c r="L9" i="9"/>
  <c r="I10" i="9"/>
  <c r="I11" i="9"/>
  <c r="I12" i="9"/>
  <c r="I13" i="9"/>
  <c r="I14" i="9"/>
  <c r="I15" i="9"/>
  <c r="I16" i="9"/>
  <c r="I17" i="9" l="1"/>
  <c r="N9" i="9"/>
  <c r="L17" i="9"/>
  <c r="N17" i="9" s="1"/>
  <c r="L18" i="9" l="1"/>
  <c r="I18" i="9"/>
  <c r="N18" i="9" l="1"/>
  <c r="J4" i="8" l="1"/>
  <c r="I4" i="8"/>
  <c r="N8" i="8"/>
  <c r="N23" i="8" s="1"/>
  <c r="L8" i="8"/>
  <c r="L23" i="8" s="1"/>
  <c r="L24" i="8" l="1"/>
  <c r="N24" i="8"/>
  <c r="L31" i="3" l="1"/>
  <c r="J31" i="3"/>
  <c r="K31" i="3"/>
  <c r="L30" i="3"/>
  <c r="J30" i="3"/>
  <c r="K30" i="3"/>
  <c r="M25" i="3"/>
  <c r="K25" i="3"/>
  <c r="M24" i="3"/>
  <c r="K24" i="3"/>
  <c r="H9" i="5"/>
  <c r="J9" i="5" s="1"/>
  <c r="F26" i="3"/>
  <c r="M32" i="3"/>
  <c r="M33" i="3"/>
  <c r="M34" i="3"/>
  <c r="M35" i="3"/>
  <c r="M37" i="3"/>
  <c r="M38" i="3"/>
  <c r="K32" i="3"/>
  <c r="K33" i="3"/>
  <c r="K34" i="3"/>
  <c r="K35" i="3"/>
  <c r="K37" i="3"/>
  <c r="K38" i="3"/>
  <c r="J40" i="3"/>
  <c r="M8" i="3"/>
  <c r="M9" i="3"/>
  <c r="M10" i="3"/>
  <c r="M11" i="3"/>
  <c r="M12" i="3"/>
  <c r="M13" i="3"/>
  <c r="M14" i="3"/>
  <c r="M15" i="3"/>
  <c r="M16" i="3"/>
  <c r="M17" i="3"/>
  <c r="M18" i="3"/>
  <c r="M19" i="3"/>
  <c r="M20" i="3"/>
  <c r="M21" i="3"/>
  <c r="M22" i="3"/>
  <c r="M23" i="3"/>
  <c r="K8" i="3"/>
  <c r="K9" i="3"/>
  <c r="K10" i="3"/>
  <c r="K11" i="3"/>
  <c r="K12" i="3"/>
  <c r="K13" i="3"/>
  <c r="K14" i="3"/>
  <c r="K15" i="3"/>
  <c r="K16" i="3"/>
  <c r="K17" i="3"/>
  <c r="K18" i="3"/>
  <c r="K19" i="3"/>
  <c r="K20" i="3"/>
  <c r="K21" i="3"/>
  <c r="K22" i="3"/>
  <c r="K23" i="3"/>
  <c r="L15" i="4"/>
  <c r="N15" i="4"/>
  <c r="L16" i="4"/>
  <c r="N16" i="4"/>
  <c r="L17" i="4"/>
  <c r="N17" i="4"/>
  <c r="L18" i="4"/>
  <c r="N18" i="4"/>
  <c r="L19" i="4"/>
  <c r="N19" i="4"/>
  <c r="L20" i="4"/>
  <c r="N20" i="4"/>
  <c r="N14" i="4"/>
  <c r="L14" i="4"/>
  <c r="L8" i="4"/>
  <c r="N8" i="4"/>
  <c r="L9" i="4"/>
  <c r="N9" i="4"/>
  <c r="L10" i="4"/>
  <c r="L21" i="4" s="1"/>
  <c r="L22" i="4" s="1"/>
  <c r="N10" i="4"/>
  <c r="L11" i="4"/>
  <c r="N11" i="4"/>
  <c r="N7" i="4"/>
  <c r="L7" i="4"/>
  <c r="L9" i="5"/>
  <c r="N9" i="5"/>
  <c r="L14" i="5"/>
  <c r="N14" i="5"/>
  <c r="L15" i="5"/>
  <c r="N15" i="5"/>
  <c r="L16" i="5"/>
  <c r="N16" i="5"/>
  <c r="L17" i="5"/>
  <c r="N17" i="5"/>
  <c r="N8" i="5"/>
  <c r="L8" i="5"/>
  <c r="L23" i="5" s="1"/>
  <c r="L24" i="5" s="1"/>
  <c r="C3" i="5"/>
  <c r="I3" i="5"/>
  <c r="J3" i="5"/>
  <c r="G23" i="5"/>
  <c r="G24" i="5" s="1"/>
  <c r="C3" i="4"/>
  <c r="I3" i="4"/>
  <c r="J3" i="4"/>
  <c r="G21" i="4"/>
  <c r="G22" i="4" s="1"/>
  <c r="I21" i="4"/>
  <c r="I22" i="4" s="1"/>
  <c r="K22" i="4"/>
  <c r="H3" i="3"/>
  <c r="I3" i="3"/>
  <c r="I23" i="5"/>
  <c r="I24" i="5" s="1"/>
  <c r="F27" i="3"/>
  <c r="F39" i="3"/>
  <c r="N21" i="4" l="1"/>
  <c r="N22" i="4" s="1"/>
  <c r="K26" i="3"/>
  <c r="K27" i="3" s="1"/>
  <c r="N23" i="5"/>
  <c r="N24" i="5" s="1"/>
  <c r="G17" i="3"/>
  <c r="I17" i="3" s="1"/>
  <c r="G33" i="3"/>
  <c r="I33" i="3" s="1"/>
  <c r="H16" i="8"/>
  <c r="H18" i="10"/>
  <c r="H14" i="10"/>
  <c r="H17" i="5"/>
  <c r="J17" i="5" s="1"/>
  <c r="G21" i="3"/>
  <c r="I21" i="3" s="1"/>
  <c r="G13" i="3"/>
  <c r="H18" i="4"/>
  <c r="J18" i="4" s="1"/>
  <c r="H8" i="4"/>
  <c r="J8" i="4" s="1"/>
  <c r="G38" i="3"/>
  <c r="H15" i="5"/>
  <c r="J15" i="5" s="1"/>
  <c r="G23" i="3"/>
  <c r="I23" i="3" s="1"/>
  <c r="G19" i="3"/>
  <c r="I19" i="3" s="1"/>
  <c r="G15" i="3"/>
  <c r="I15" i="3" s="1"/>
  <c r="G9" i="3"/>
  <c r="H14" i="4"/>
  <c r="J14" i="4" s="1"/>
  <c r="H22" i="8"/>
  <c r="H20" i="8"/>
  <c r="H18" i="8"/>
  <c r="H20" i="10"/>
  <c r="H17" i="10"/>
  <c r="H15" i="10"/>
  <c r="H9" i="10"/>
  <c r="H14" i="8"/>
  <c r="M14" i="8" s="1"/>
  <c r="H21" i="8"/>
  <c r="H19" i="8"/>
  <c r="H15" i="8"/>
  <c r="H21" i="10"/>
  <c r="H19" i="10"/>
  <c r="H16" i="10"/>
  <c r="H13" i="10"/>
  <c r="M13" i="10" s="1"/>
  <c r="O13" i="10" s="1"/>
  <c r="H10" i="10"/>
  <c r="H12" i="10"/>
  <c r="M12" i="10" s="1"/>
  <c r="M9" i="5"/>
  <c r="O9" i="5" s="1"/>
  <c r="H16" i="5"/>
  <c r="M16" i="5" s="1"/>
  <c r="O16" i="5" s="1"/>
  <c r="H14" i="5"/>
  <c r="M14" i="5" s="1"/>
  <c r="O14" i="5" s="1"/>
  <c r="H8" i="5"/>
  <c r="M8" i="5" s="1"/>
  <c r="O8" i="5" s="1"/>
  <c r="G22" i="3"/>
  <c r="L22" i="3" s="1"/>
  <c r="N22" i="3" s="1"/>
  <c r="G20" i="3"/>
  <c r="L20" i="3" s="1"/>
  <c r="N20" i="3" s="1"/>
  <c r="G18" i="3"/>
  <c r="L18" i="3" s="1"/>
  <c r="N18" i="3" s="1"/>
  <c r="G16" i="3"/>
  <c r="L16" i="3" s="1"/>
  <c r="N16" i="3" s="1"/>
  <c r="G14" i="3"/>
  <c r="G11" i="3"/>
  <c r="H20" i="4"/>
  <c r="H16" i="4"/>
  <c r="H10" i="4"/>
  <c r="G35" i="3"/>
  <c r="H12" i="8"/>
  <c r="M12" i="8" s="1"/>
  <c r="O12" i="8" s="1"/>
  <c r="H10" i="8"/>
  <c r="M10" i="8" s="1"/>
  <c r="H8" i="8"/>
  <c r="H13" i="8"/>
  <c r="M13" i="8" s="1"/>
  <c r="O13" i="8" s="1"/>
  <c r="H11" i="8"/>
  <c r="M11" i="8" s="1"/>
  <c r="O11" i="8" s="1"/>
  <c r="G88" i="2"/>
  <c r="G12" i="3"/>
  <c r="L12" i="3" s="1"/>
  <c r="N12" i="3" s="1"/>
  <c r="G10" i="3"/>
  <c r="G8" i="3"/>
  <c r="H19" i="4"/>
  <c r="H17" i="4"/>
  <c r="H15" i="4"/>
  <c r="H11" i="4"/>
  <c r="H9" i="4"/>
  <c r="H7" i="4"/>
  <c r="G37" i="3"/>
  <c r="G34" i="3"/>
  <c r="G32" i="3"/>
  <c r="G24" i="3"/>
  <c r="I24" i="3" s="1"/>
  <c r="G25" i="3"/>
  <c r="L25" i="3" s="1"/>
  <c r="N25" i="3" s="1"/>
  <c r="M31" i="3"/>
  <c r="K39" i="3"/>
  <c r="K40" i="3" s="1"/>
  <c r="M30" i="3"/>
  <c r="H30" i="3"/>
  <c r="H31" i="3"/>
  <c r="F40" i="3"/>
  <c r="F41" i="3"/>
  <c r="G54" i="2" l="1"/>
  <c r="L15" i="3"/>
  <c r="N15" i="3" s="1"/>
  <c r="M8" i="4"/>
  <c r="O8" i="4" s="1"/>
  <c r="L19" i="3"/>
  <c r="N19" i="3" s="1"/>
  <c r="M17" i="5"/>
  <c r="O17" i="5" s="1"/>
  <c r="L21" i="3"/>
  <c r="N21" i="3" s="1"/>
  <c r="L23" i="3"/>
  <c r="N23" i="3" s="1"/>
  <c r="I16" i="3"/>
  <c r="I12" i="3"/>
  <c r="J14" i="5"/>
  <c r="I18" i="3"/>
  <c r="M18" i="4"/>
  <c r="O18" i="4" s="1"/>
  <c r="I20" i="3"/>
  <c r="M14" i="4"/>
  <c r="O14" i="4" s="1"/>
  <c r="M15" i="5"/>
  <c r="O15" i="5" s="1"/>
  <c r="L17" i="3"/>
  <c r="N17" i="3" s="1"/>
  <c r="J16" i="5"/>
  <c r="L33" i="3"/>
  <c r="N33" i="3" s="1"/>
  <c r="I22" i="3"/>
  <c r="K41" i="3"/>
  <c r="J8" i="5"/>
  <c r="H23" i="5"/>
  <c r="H24" i="5" s="1"/>
  <c r="J24" i="5" s="1"/>
  <c r="G26" i="2"/>
  <c r="M16" i="8"/>
  <c r="O16" i="8" s="1"/>
  <c r="J16" i="8"/>
  <c r="M14" i="10"/>
  <c r="O14" i="10" s="1"/>
  <c r="J14" i="10"/>
  <c r="M18" i="10"/>
  <c r="O18" i="10" s="1"/>
  <c r="J18" i="10"/>
  <c r="O12" i="10"/>
  <c r="J12" i="10"/>
  <c r="J13" i="10"/>
  <c r="M19" i="10"/>
  <c r="O19" i="10" s="1"/>
  <c r="J19" i="10"/>
  <c r="M15" i="8"/>
  <c r="O15" i="8" s="1"/>
  <c r="J15" i="8"/>
  <c r="J21" i="8"/>
  <c r="M21" i="8"/>
  <c r="O21" i="8" s="1"/>
  <c r="M9" i="10"/>
  <c r="H22" i="10"/>
  <c r="J9" i="10"/>
  <c r="M17" i="10"/>
  <c r="O17" i="10" s="1"/>
  <c r="J17" i="10"/>
  <c r="J20" i="8"/>
  <c r="M20" i="8"/>
  <c r="O20" i="8" s="1"/>
  <c r="I13" i="3"/>
  <c r="L13" i="3"/>
  <c r="N13" i="3" s="1"/>
  <c r="H23" i="8"/>
  <c r="M10" i="10"/>
  <c r="O10" i="10" s="1"/>
  <c r="J10" i="10"/>
  <c r="M16" i="10"/>
  <c r="O16" i="10" s="1"/>
  <c r="J16" i="10"/>
  <c r="M21" i="10"/>
  <c r="O21" i="10" s="1"/>
  <c r="J21" i="10"/>
  <c r="J19" i="8"/>
  <c r="M19" i="8"/>
  <c r="O19" i="8" s="1"/>
  <c r="J14" i="8"/>
  <c r="M15" i="10"/>
  <c r="O15" i="10" s="1"/>
  <c r="J15" i="10"/>
  <c r="M20" i="10"/>
  <c r="O20" i="10" s="1"/>
  <c r="J20" i="10"/>
  <c r="J18" i="8"/>
  <c r="M18" i="8"/>
  <c r="O18" i="8" s="1"/>
  <c r="J22" i="8"/>
  <c r="M22" i="8"/>
  <c r="O22" i="8" s="1"/>
  <c r="I9" i="3"/>
  <c r="L9" i="3"/>
  <c r="N9" i="3" s="1"/>
  <c r="I38" i="3"/>
  <c r="L38" i="3"/>
  <c r="N38" i="3" s="1"/>
  <c r="J11" i="8"/>
  <c r="M8" i="8"/>
  <c r="J8" i="8"/>
  <c r="J12" i="8"/>
  <c r="J10" i="4"/>
  <c r="M10" i="4"/>
  <c r="O10" i="4" s="1"/>
  <c r="J20" i="4"/>
  <c r="M20" i="4"/>
  <c r="O20" i="4" s="1"/>
  <c r="L14" i="3"/>
  <c r="N14" i="3" s="1"/>
  <c r="I14" i="3"/>
  <c r="J13" i="8"/>
  <c r="O10" i="8"/>
  <c r="J10" i="8"/>
  <c r="L35" i="3"/>
  <c r="N35" i="3" s="1"/>
  <c r="I35" i="3"/>
  <c r="J16" i="4"/>
  <c r="M16" i="4"/>
  <c r="O16" i="4" s="1"/>
  <c r="I11" i="3"/>
  <c r="L11" i="3"/>
  <c r="N11" i="3" s="1"/>
  <c r="I25" i="3"/>
  <c r="L24" i="3"/>
  <c r="L34" i="3"/>
  <c r="N34" i="3" s="1"/>
  <c r="I34" i="3"/>
  <c r="J9" i="4"/>
  <c r="M9" i="4"/>
  <c r="O9" i="4" s="1"/>
  <c r="J15" i="4"/>
  <c r="M15" i="4"/>
  <c r="O15" i="4" s="1"/>
  <c r="J19" i="4"/>
  <c r="M19" i="4"/>
  <c r="O19" i="4" s="1"/>
  <c r="L10" i="3"/>
  <c r="N10" i="3" s="1"/>
  <c r="I10" i="3"/>
  <c r="L37" i="3"/>
  <c r="I37" i="3"/>
  <c r="M7" i="4"/>
  <c r="J7" i="4"/>
  <c r="H21" i="4"/>
  <c r="J11" i="4"/>
  <c r="M11" i="4"/>
  <c r="O11" i="4" s="1"/>
  <c r="J17" i="4"/>
  <c r="M17" i="4"/>
  <c r="O17" i="4" s="1"/>
  <c r="L8" i="3"/>
  <c r="N8" i="3" s="1"/>
  <c r="I8" i="3"/>
  <c r="L32" i="3"/>
  <c r="N32" i="3" s="1"/>
  <c r="I32" i="3"/>
  <c r="K42" i="3"/>
  <c r="F42" i="3"/>
  <c r="G97" i="2" l="1"/>
  <c r="M23" i="5"/>
  <c r="M24" i="5" s="1"/>
  <c r="O24" i="5" s="1"/>
  <c r="J23" i="5"/>
  <c r="O23" i="5"/>
  <c r="E5" i="1"/>
  <c r="N4" i="6" s="1"/>
  <c r="O8" i="8"/>
  <c r="M23" i="8"/>
  <c r="M22" i="10"/>
  <c r="O9" i="10"/>
  <c r="H24" i="8"/>
  <c r="J23" i="8"/>
  <c r="J22" i="10"/>
  <c r="H23" i="10"/>
  <c r="J23" i="10" s="1"/>
  <c r="N37" i="3"/>
  <c r="N24" i="3"/>
  <c r="H22" i="4"/>
  <c r="J21" i="4"/>
  <c r="J22" i="4" s="1"/>
  <c r="O7" i="4"/>
  <c r="M21" i="4"/>
  <c r="G107" i="2" l="1"/>
  <c r="J24" i="8"/>
  <c r="O22" i="10"/>
  <c r="M23" i="10"/>
  <c r="O23" i="10" s="1"/>
  <c r="M24" i="8"/>
  <c r="O23" i="8"/>
  <c r="O14" i="8"/>
  <c r="O21" i="4"/>
  <c r="M22" i="4"/>
  <c r="O22" i="4" s="1"/>
  <c r="L26" i="3"/>
  <c r="G26" i="3"/>
  <c r="N31" i="3"/>
  <c r="G39" i="3"/>
  <c r="L39" i="3"/>
  <c r="O4" i="10" l="1"/>
  <c r="N4" i="9"/>
  <c r="O4" i="8"/>
  <c r="O3" i="5"/>
  <c r="N3" i="3"/>
  <c r="O3" i="4"/>
  <c r="O24" i="8"/>
  <c r="G40" i="3"/>
  <c r="G41" i="3"/>
  <c r="L27" i="3"/>
  <c r="L40" i="3"/>
  <c r="L41" i="3"/>
  <c r="G27" i="3"/>
  <c r="G42" i="3" l="1"/>
  <c r="M26" i="3"/>
  <c r="N30" i="3"/>
  <c r="N39" i="3" s="1"/>
  <c r="N40" i="3" s="1"/>
  <c r="M39" i="3"/>
  <c r="L42" i="3"/>
  <c r="H26" i="3"/>
  <c r="I39" i="3"/>
  <c r="I40" i="3" s="1"/>
  <c r="H39" i="3"/>
  <c r="H40" i="3" l="1"/>
  <c r="H41" i="3"/>
  <c r="I41" i="3" s="1"/>
  <c r="H27" i="3"/>
  <c r="I26" i="3"/>
  <c r="M40" i="3"/>
  <c r="M41" i="3"/>
  <c r="N41" i="3" s="1"/>
  <c r="M27" i="3"/>
  <c r="N26" i="3"/>
  <c r="N27" i="3" l="1"/>
  <c r="M42" i="3"/>
  <c r="N42" i="3" s="1"/>
  <c r="I27" i="3"/>
  <c r="H42" i="3"/>
  <c r="I42" i="3" s="1"/>
</calcChain>
</file>

<file path=xl/sharedStrings.xml><?xml version="1.0" encoding="utf-8"?>
<sst xmlns="http://schemas.openxmlformats.org/spreadsheetml/2006/main" count="599" uniqueCount="371">
  <si>
    <t>Subtotal</t>
  </si>
  <si>
    <t>Case Management</t>
  </si>
  <si>
    <t>CSBG % Subtotal</t>
  </si>
  <si>
    <t>AGENCY NAME:</t>
  </si>
  <si>
    <t>TOTAL GOAL 6</t>
  </si>
  <si>
    <t>REPORTING PERIOD:</t>
  </si>
  <si>
    <t>TOTAL GOAL 2</t>
  </si>
  <si>
    <t>CSBG TOTAL GOAL 2</t>
  </si>
  <si>
    <t>Congregate Meals</t>
  </si>
  <si>
    <t>Counseling</t>
  </si>
  <si>
    <t>Health Promotion</t>
  </si>
  <si>
    <t>Nutrition Education</t>
  </si>
  <si>
    <t>Transportation (Multi-Purpose)</t>
  </si>
  <si>
    <t>Food Pantry</t>
  </si>
  <si>
    <t>Supplemental Commodity Food</t>
  </si>
  <si>
    <t xml:space="preserve">Recreation/Socialization </t>
  </si>
  <si>
    <t>Comprehensive Assessment</t>
  </si>
  <si>
    <t>Comprehensive Nutrition Counseling (1 on 1)</t>
  </si>
  <si>
    <t>EMPLOYMENT SERVICES</t>
  </si>
  <si>
    <t>Class Attendance</t>
  </si>
  <si>
    <t>COMMUNITY QUALITY OF LIFE AND ASSETS</t>
  </si>
  <si>
    <t xml:space="preserve">COMMUNITY IMPROVEMENT &amp; REVITALIZATION </t>
  </si>
  <si>
    <t>6.1.</t>
  </si>
  <si>
    <t>OUTCOME EARNINGS SUMMARY</t>
  </si>
  <si>
    <t>6.3.C.2.</t>
  </si>
  <si>
    <t xml:space="preserve">CHILD AND FAMILY  </t>
  </si>
  <si>
    <t>GOAL 6. SENIORS</t>
  </si>
  <si>
    <t>GOAL 2. INITIATIVES</t>
  </si>
  <si>
    <t>Substance Abuse classes</t>
  </si>
  <si>
    <t>Health Education &amp; Promotion</t>
  </si>
  <si>
    <t>GOAL 6. FAMILY MAINTENANCE</t>
  </si>
  <si>
    <t>PLAN SUMMARY</t>
  </si>
  <si>
    <r>
      <t>Goal &amp; NPI</t>
    </r>
    <r>
      <rPr>
        <sz val="10"/>
        <rFont val="Arial Narrow"/>
        <family val="2"/>
      </rPr>
      <t xml:space="preserve">         (1)</t>
    </r>
  </si>
  <si>
    <r>
      <t xml:space="preserve">Measure No.       </t>
    </r>
    <r>
      <rPr>
        <sz val="10"/>
        <rFont val="Arial Narrow"/>
        <family val="2"/>
      </rPr>
      <t xml:space="preserve">  (2)</t>
    </r>
  </si>
  <si>
    <r>
      <t xml:space="preserve">PROGRAM AREAS AND SERVICES                                                  </t>
    </r>
    <r>
      <rPr>
        <sz val="10"/>
        <rFont val="Arial Narrow"/>
        <family val="2"/>
      </rPr>
      <t>(3)</t>
    </r>
  </si>
  <si>
    <r>
      <t xml:space="preserve">REPORTING PERIOD: </t>
    </r>
    <r>
      <rPr>
        <sz val="10"/>
        <rFont val="Arial Narrow"/>
        <family val="2"/>
      </rPr>
      <t>(4)</t>
    </r>
  </si>
  <si>
    <r>
      <t xml:space="preserve">CASA Code </t>
    </r>
    <r>
      <rPr>
        <sz val="10"/>
        <rFont val="Arial Narrow"/>
        <family val="2"/>
      </rPr>
      <t>(5)</t>
    </r>
  </si>
  <si>
    <r>
      <t xml:space="preserve">Annual Plan          </t>
    </r>
    <r>
      <rPr>
        <sz val="10"/>
        <rFont val="Arial Narrow"/>
        <family val="2"/>
      </rPr>
      <t>(8)</t>
    </r>
  </si>
  <si>
    <r>
      <t xml:space="preserve">Period Plan YTD </t>
    </r>
    <r>
      <rPr>
        <sz val="10"/>
        <rFont val="Arial Narrow"/>
        <family val="2"/>
      </rPr>
      <t>(9)</t>
    </r>
  </si>
  <si>
    <r>
      <t xml:space="preserve">Actual YTD          </t>
    </r>
    <r>
      <rPr>
        <sz val="10"/>
        <rFont val="Arial Narrow"/>
        <family val="2"/>
      </rPr>
      <t>(10)</t>
    </r>
  </si>
  <si>
    <r>
      <t xml:space="preserve">Difference    </t>
    </r>
    <r>
      <rPr>
        <sz val="10"/>
        <rFont val="Arial Narrow"/>
        <family val="2"/>
      </rPr>
      <t xml:space="preserve"> (11)</t>
    </r>
  </si>
  <si>
    <r>
      <t xml:space="preserve">UNITS   </t>
    </r>
    <r>
      <rPr>
        <sz val="10"/>
        <rFont val="Arial Narrow"/>
        <family val="2"/>
      </rPr>
      <t xml:space="preserve"> (7)</t>
    </r>
  </si>
  <si>
    <r>
      <t xml:space="preserve">                      Rate         </t>
    </r>
    <r>
      <rPr>
        <sz val="10"/>
        <rFont val="Arial Narrow"/>
        <family val="2"/>
      </rPr>
      <t>(6)</t>
    </r>
  </si>
  <si>
    <r>
      <t xml:space="preserve">ANNUAL CSBG FUNDING   </t>
    </r>
    <r>
      <rPr>
        <sz val="10"/>
        <rFont val="Arial Narrow"/>
        <family val="2"/>
      </rPr>
      <t xml:space="preserve"> (12)</t>
    </r>
  </si>
  <si>
    <r>
      <t xml:space="preserve">AMOUNT   </t>
    </r>
    <r>
      <rPr>
        <sz val="10"/>
        <rFont val="Arial Narrow"/>
        <family val="2"/>
      </rPr>
      <t>(13)</t>
    </r>
  </si>
  <si>
    <r>
      <t xml:space="preserve">Annual Plan      </t>
    </r>
    <r>
      <rPr>
        <sz val="10"/>
        <rFont val="Arial Narrow"/>
        <family val="2"/>
      </rPr>
      <t>(14)</t>
    </r>
  </si>
  <si>
    <r>
      <t xml:space="preserve">Period Plan YTD            </t>
    </r>
    <r>
      <rPr>
        <sz val="10"/>
        <rFont val="Arial Narrow"/>
        <family val="2"/>
      </rPr>
      <t>(15)</t>
    </r>
  </si>
  <si>
    <r>
      <t xml:space="preserve">Actual YTD       </t>
    </r>
    <r>
      <rPr>
        <sz val="10"/>
        <rFont val="Arial Narrow"/>
        <family val="2"/>
      </rPr>
      <t>(16)</t>
    </r>
  </si>
  <si>
    <r>
      <t xml:space="preserve">Difference    </t>
    </r>
    <r>
      <rPr>
        <sz val="10"/>
        <rFont val="Arial Narrow"/>
        <family val="2"/>
      </rPr>
      <t xml:space="preserve"> (17)</t>
    </r>
  </si>
  <si>
    <r>
      <t xml:space="preserve">PROGRAM AREAS AND SERVICES                                                                        </t>
    </r>
    <r>
      <rPr>
        <sz val="10"/>
        <rFont val="Arial Narrow"/>
        <family val="2"/>
      </rPr>
      <t xml:space="preserve"> (3)</t>
    </r>
  </si>
  <si>
    <r>
      <t xml:space="preserve">Annual Plan             </t>
    </r>
    <r>
      <rPr>
        <sz val="10"/>
        <rFont val="Arial Narrow"/>
        <family val="2"/>
      </rPr>
      <t>(14)</t>
    </r>
  </si>
  <si>
    <t>Measure</t>
  </si>
  <si>
    <t>A.1</t>
  </si>
  <si>
    <t>B.1</t>
  </si>
  <si>
    <t>C.1</t>
  </si>
  <si>
    <t>D.1</t>
  </si>
  <si>
    <t>E.1</t>
  </si>
  <si>
    <t>F.1</t>
  </si>
  <si>
    <t>G.1</t>
  </si>
  <si>
    <t>H.1</t>
  </si>
  <si>
    <t>A.2</t>
  </si>
  <si>
    <t>B.2</t>
  </si>
  <si>
    <t>C.2</t>
  </si>
  <si>
    <t>D.2</t>
  </si>
  <si>
    <t>E.2</t>
  </si>
  <si>
    <t>F.2</t>
  </si>
  <si>
    <t>G.2</t>
  </si>
  <si>
    <t>H.2</t>
  </si>
  <si>
    <t>Intake Support Services</t>
  </si>
  <si>
    <t>Residential Support Services</t>
  </si>
  <si>
    <t>Legal Referrals/Requests</t>
  </si>
  <si>
    <t>Substance Abuse Information/Referrals</t>
  </si>
  <si>
    <t>Property Pickup &amp; Storage</t>
  </si>
  <si>
    <t>Federal/State Tax Preparation</t>
  </si>
  <si>
    <t>Re-entry Support Services</t>
  </si>
  <si>
    <t>Transportation</t>
  </si>
  <si>
    <t>Voter Registration</t>
  </si>
  <si>
    <r>
      <t xml:space="preserve">Family Maintenance </t>
    </r>
    <r>
      <rPr>
        <b/>
        <i/>
        <sz val="10"/>
        <color indexed="10"/>
        <rFont val="Arial Narrow"/>
        <family val="2"/>
      </rPr>
      <t xml:space="preserve">VISITORS' SERVICES CENTER CODES ONLY </t>
    </r>
    <r>
      <rPr>
        <i/>
        <sz val="10"/>
        <color indexed="10"/>
        <rFont val="Arial Narrow"/>
        <family val="2"/>
      </rPr>
      <t>(See page 49 Performance Indicators Guide</t>
    </r>
    <r>
      <rPr>
        <i/>
        <sz val="12"/>
        <color indexed="10"/>
        <rFont val="Arial Narrow"/>
        <family val="2"/>
      </rPr>
      <t>)</t>
    </r>
  </si>
  <si>
    <t>Family Information Residential Requests</t>
  </si>
  <si>
    <t>Birth Certificate Arranged &amp; Purchased</t>
  </si>
  <si>
    <t>Family Information Re-entry Requests</t>
  </si>
  <si>
    <t>Food</t>
  </si>
  <si>
    <t>General Information and Referral Requests</t>
  </si>
  <si>
    <t>Employment/training/education Referrals</t>
  </si>
  <si>
    <t>Literacy Training - Class Attendance</t>
  </si>
  <si>
    <r>
      <t>Results:</t>
    </r>
    <r>
      <rPr>
        <sz val="10"/>
        <rFont val="Arial Narrow"/>
        <family val="2"/>
      </rPr>
      <t xml:space="preserve"> Number of Living wage jobs created or retained </t>
    </r>
  </si>
  <si>
    <r>
      <t xml:space="preserve">Results: </t>
    </r>
    <r>
      <rPr>
        <sz val="10"/>
        <rFont val="Arial Narrow"/>
        <family val="2"/>
      </rPr>
      <t xml:space="preserve">Number of Housing units created </t>
    </r>
  </si>
  <si>
    <r>
      <t>Initiative:</t>
    </r>
    <r>
      <rPr>
        <sz val="10"/>
        <rFont val="Arial Narrow"/>
        <family val="2"/>
      </rPr>
      <t xml:space="preserve"> Increase in the availability or </t>
    </r>
    <r>
      <rPr>
        <u/>
        <sz val="10"/>
        <rFont val="Arial Narrow"/>
        <family val="2"/>
      </rPr>
      <t>preservation of community services facilities</t>
    </r>
  </si>
  <si>
    <t>B.3</t>
  </si>
  <si>
    <r>
      <t>Initiative:</t>
    </r>
    <r>
      <rPr>
        <sz val="10"/>
        <rFont val="Arial Narrow"/>
        <family val="2"/>
      </rPr>
      <t xml:space="preserve"> Increase or preservation of neighborhood quality-of-life resources</t>
    </r>
  </si>
  <si>
    <r>
      <t>Initiative:</t>
    </r>
    <r>
      <rPr>
        <sz val="10"/>
        <rFont val="Arial Narrow"/>
        <family val="2"/>
      </rPr>
      <t xml:space="preserve"> Increase in the availability or preservation of commercial services within low-income neighborhoods</t>
    </r>
  </si>
  <si>
    <r>
      <t>Initiative:</t>
    </r>
    <r>
      <rPr>
        <sz val="10"/>
        <rFont val="Arial Narrow"/>
        <family val="2"/>
      </rPr>
      <t xml:space="preserve"> Living wage</t>
    </r>
    <r>
      <rPr>
        <u/>
        <sz val="10"/>
        <rFont val="Arial Narrow"/>
        <family val="2"/>
      </rPr>
      <t xml:space="preserve"> jobs created</t>
    </r>
    <r>
      <rPr>
        <sz val="10"/>
        <rFont val="Arial Narrow"/>
        <family val="2"/>
      </rPr>
      <t xml:space="preserve"> or saved from reduction or elimination</t>
    </r>
  </si>
  <si>
    <r>
      <t xml:space="preserve">Initiative: </t>
    </r>
    <r>
      <rPr>
        <sz val="10"/>
        <rFont val="Arial Narrow"/>
        <family val="2"/>
      </rPr>
      <t xml:space="preserve">Safe and affordable </t>
    </r>
    <r>
      <rPr>
        <u/>
        <sz val="10"/>
        <rFont val="Arial Narrow"/>
        <family val="2"/>
      </rPr>
      <t xml:space="preserve">housing units created </t>
    </r>
  </si>
  <si>
    <r>
      <t>Initiative:</t>
    </r>
    <r>
      <rPr>
        <sz val="10"/>
        <rFont val="Arial Narrow"/>
        <family val="2"/>
      </rPr>
      <t xml:space="preserve"> H</t>
    </r>
    <r>
      <rPr>
        <u/>
        <sz val="10"/>
        <rFont val="Arial Narrow"/>
        <family val="2"/>
      </rPr>
      <t xml:space="preserve">ousing units </t>
    </r>
    <r>
      <rPr>
        <sz val="10"/>
        <rFont val="Arial Narrow"/>
        <family val="2"/>
      </rPr>
      <t>preserved or improved through construction, weatherization or rehabilitation</t>
    </r>
  </si>
  <si>
    <r>
      <t>Results</t>
    </r>
    <r>
      <rPr>
        <sz val="10"/>
        <rFont val="Arial Narrow"/>
        <family val="2"/>
      </rPr>
      <t xml:space="preserve">: Number of Housing units preserved </t>
    </r>
  </si>
  <si>
    <r>
      <t>Initiative:</t>
    </r>
    <r>
      <rPr>
        <sz val="10"/>
        <rFont val="Arial Narrow"/>
        <family val="2"/>
      </rPr>
      <t xml:space="preserve"> H</t>
    </r>
    <r>
      <rPr>
        <u/>
        <sz val="10"/>
        <rFont val="Arial Narrow"/>
        <family val="2"/>
      </rPr>
      <t>ealth care services/facilities</t>
    </r>
    <r>
      <rPr>
        <sz val="10"/>
        <rFont val="Arial Narrow"/>
        <family val="2"/>
      </rPr>
      <t xml:space="preserve"> </t>
    </r>
    <r>
      <rPr>
        <u/>
        <sz val="10"/>
        <rFont val="Arial Narrow"/>
        <family val="2"/>
      </rPr>
      <t xml:space="preserve">created or safeguarded </t>
    </r>
    <r>
      <rPr>
        <sz val="10"/>
        <rFont val="Arial Narrow"/>
        <family val="2"/>
      </rPr>
      <t>from reduction or elimination</t>
    </r>
  </si>
  <si>
    <r>
      <t xml:space="preserve">Results: </t>
    </r>
    <r>
      <rPr>
        <sz val="10"/>
        <rFont val="Arial Narrow"/>
        <family val="2"/>
      </rPr>
      <t>Number of individuals to benefit from health care</t>
    </r>
  </si>
  <si>
    <r>
      <t>Initiative:</t>
    </r>
    <r>
      <rPr>
        <sz val="10"/>
        <rFont val="Arial Narrow"/>
        <family val="2"/>
      </rPr>
      <t xml:space="preserve"> C</t>
    </r>
    <r>
      <rPr>
        <u/>
        <sz val="10"/>
        <rFont val="Arial Narrow"/>
        <family val="2"/>
      </rPr>
      <t>hild care or child development placemen</t>
    </r>
    <r>
      <rPr>
        <sz val="10"/>
        <rFont val="Arial Narrow"/>
        <family val="2"/>
      </rPr>
      <t xml:space="preserve">t </t>
    </r>
    <r>
      <rPr>
        <u/>
        <sz val="10"/>
        <rFont val="Arial Narrow"/>
        <family val="2"/>
      </rPr>
      <t>opportunities</t>
    </r>
    <r>
      <rPr>
        <sz val="10"/>
        <rFont val="Arial Narrow"/>
        <family val="2"/>
      </rPr>
      <t xml:space="preserve"> </t>
    </r>
    <r>
      <rPr>
        <u/>
        <sz val="10"/>
        <rFont val="Arial Narrow"/>
        <family val="2"/>
      </rPr>
      <t>created or safe guarded</t>
    </r>
    <r>
      <rPr>
        <sz val="10"/>
        <rFont val="Arial Narrow"/>
        <family val="2"/>
      </rPr>
      <t xml:space="preserve"> from reduction or elimination</t>
    </r>
  </si>
  <si>
    <r>
      <t>Results:</t>
    </r>
    <r>
      <rPr>
        <sz val="10"/>
        <rFont val="Arial Narrow"/>
        <family val="2"/>
      </rPr>
      <t xml:space="preserve"> Number of Day care slots created or safeguarded </t>
    </r>
  </si>
  <si>
    <r>
      <t>Initiative:</t>
    </r>
    <r>
      <rPr>
        <sz val="10"/>
        <rFont val="Arial Narrow"/>
        <family val="2"/>
      </rPr>
      <t xml:space="preserve"> Before/After school program</t>
    </r>
    <r>
      <rPr>
        <u/>
        <sz val="10"/>
        <rFont val="Arial Narrow"/>
        <family val="2"/>
      </rPr>
      <t xml:space="preserve"> placement opportunities</t>
    </r>
    <r>
      <rPr>
        <sz val="10"/>
        <rFont val="Arial Narrow"/>
        <family val="2"/>
      </rPr>
      <t xml:space="preserve"> </t>
    </r>
    <r>
      <rPr>
        <u/>
        <sz val="10"/>
        <rFont val="Arial Narrow"/>
        <family val="2"/>
      </rPr>
      <t xml:space="preserve">created or safeguarded </t>
    </r>
    <r>
      <rPr>
        <sz val="10"/>
        <rFont val="Arial Narrow"/>
        <family val="2"/>
      </rPr>
      <t>from reduction or elimination</t>
    </r>
  </si>
  <si>
    <r>
      <t>Results:</t>
    </r>
    <r>
      <rPr>
        <sz val="10"/>
        <rFont val="Arial Narrow"/>
        <family val="2"/>
      </rPr>
      <t xml:space="preserve"> Number of youth slots created or preserved</t>
    </r>
  </si>
  <si>
    <r>
      <t>Results:</t>
    </r>
    <r>
      <rPr>
        <sz val="10"/>
        <rFont val="Arial Narrow"/>
        <family val="2"/>
      </rPr>
      <t xml:space="preserve"> Number of  individuals to benefit from transportation services
</t>
    </r>
  </si>
  <si>
    <r>
      <t>Initiative:</t>
    </r>
    <r>
      <rPr>
        <sz val="10"/>
        <rFont val="Arial Narrow"/>
        <family val="2"/>
      </rPr>
      <t xml:space="preserve"> Increased </t>
    </r>
    <r>
      <rPr>
        <u/>
        <sz val="10"/>
        <rFont val="Arial Narrow"/>
        <family val="2"/>
      </rPr>
      <t>educational and training placement opportunities</t>
    </r>
    <r>
      <rPr>
        <sz val="10"/>
        <rFont val="Arial Narrow"/>
        <family val="2"/>
      </rPr>
      <t xml:space="preserve"> or </t>
    </r>
    <r>
      <rPr>
        <u/>
        <sz val="10"/>
        <rFont val="Arial Narrow"/>
        <family val="2"/>
      </rPr>
      <t>saved from reduction or elimination</t>
    </r>
  </si>
  <si>
    <r>
      <t>Results:</t>
    </r>
    <r>
      <rPr>
        <sz val="10"/>
        <rFont val="Arial Narrow"/>
        <family val="2"/>
      </rPr>
      <t xml:space="preserve"> Number of Individuals to benefit from education and training opportunities</t>
    </r>
  </si>
  <si>
    <r>
      <t>Initiative:</t>
    </r>
    <r>
      <rPr>
        <u/>
        <sz val="10"/>
        <rFont val="Arial Narrow"/>
        <family val="2"/>
      </rPr>
      <t xml:space="preserve"> Increases in community assets</t>
    </r>
    <r>
      <rPr>
        <sz val="10"/>
        <rFont val="Arial Narrow"/>
        <family val="2"/>
      </rPr>
      <t xml:space="preserve"> as a result of a change in law, regulation or policy </t>
    </r>
  </si>
  <si>
    <r>
      <t>Results:</t>
    </r>
    <r>
      <rPr>
        <sz val="10"/>
        <rFont val="Arial Narrow"/>
        <family val="2"/>
      </rPr>
      <t xml:space="preserve"> Number of improved community assets</t>
    </r>
  </si>
  <si>
    <r>
      <t>Results:</t>
    </r>
    <r>
      <rPr>
        <sz val="10"/>
        <rFont val="Arial Narrow"/>
        <family val="2"/>
      </rPr>
      <t xml:space="preserve"> Number of Individuals to benefit </t>
    </r>
  </si>
  <si>
    <r>
      <t xml:space="preserve">Initiative: </t>
    </r>
    <r>
      <rPr>
        <sz val="10"/>
        <rFont val="Arial Narrow"/>
        <family val="2"/>
      </rPr>
      <t xml:space="preserve">Increase in the availability or </t>
    </r>
    <r>
      <rPr>
        <u/>
        <sz val="10"/>
        <rFont val="Arial Narrow"/>
        <family val="2"/>
      </rPr>
      <t>preservation public health and safety</t>
    </r>
  </si>
  <si>
    <r>
      <t>Results:</t>
    </r>
    <r>
      <rPr>
        <sz val="10"/>
        <rFont val="Arial Narrow"/>
        <family val="2"/>
      </rPr>
      <t xml:space="preserve"> Number of individuals to benefit</t>
    </r>
  </si>
  <si>
    <r>
      <t xml:space="preserve">Results: </t>
    </r>
    <r>
      <rPr>
        <sz val="10"/>
        <rFont val="Arial Narrow"/>
        <family val="2"/>
      </rPr>
      <t xml:space="preserve">Number of individuals to benefit </t>
    </r>
  </si>
  <si>
    <r>
      <t xml:space="preserve">Initiative: </t>
    </r>
    <r>
      <rPr>
        <sz val="10"/>
        <rFont val="Arial Narrow"/>
        <family val="2"/>
      </rPr>
      <t xml:space="preserve">New or expanded </t>
    </r>
    <r>
      <rPr>
        <u/>
        <sz val="10"/>
        <rFont val="Arial Narrow"/>
        <family val="2"/>
      </rPr>
      <t>transportation resources saved from reduction or elimination</t>
    </r>
  </si>
  <si>
    <r>
      <t xml:space="preserve">Obtains Part-Time Job </t>
    </r>
    <r>
      <rPr>
        <sz val="10"/>
        <color indexed="10"/>
        <rFont val="Arial Narrow"/>
        <family val="2"/>
      </rPr>
      <t>(Unduplicated clients)</t>
    </r>
  </si>
  <si>
    <t>Selections of initiatives must be accompanied by a detailed description of the objective of the initiative, all activities and description of outcomes.  Be sure to include the number of people each initiative will impact. See "National Performance Indicators Instruction Manual," pages 30 to 41.</t>
  </si>
  <si>
    <r>
      <t>Initiative:</t>
    </r>
    <r>
      <rPr>
        <sz val="10"/>
        <rFont val="Arial Narrow"/>
        <family val="2"/>
      </rPr>
      <t xml:space="preserve"> J</t>
    </r>
    <r>
      <rPr>
        <u/>
        <sz val="10"/>
        <rFont val="Arial Narrow"/>
        <family val="2"/>
      </rPr>
      <t>obs created</t>
    </r>
    <r>
      <rPr>
        <sz val="10"/>
        <rFont val="Arial Narrow"/>
        <family val="2"/>
      </rPr>
      <t xml:space="preserve"> or saved from reduction or elimination</t>
    </r>
  </si>
  <si>
    <r>
      <t>Results:</t>
    </r>
    <r>
      <rPr>
        <sz val="10"/>
        <rFont val="Arial Narrow"/>
        <family val="2"/>
      </rPr>
      <t xml:space="preserve"> Number of jobs created or retained </t>
    </r>
  </si>
  <si>
    <t>I.1</t>
  </si>
  <si>
    <t>I.2</t>
  </si>
  <si>
    <r>
      <t xml:space="preserve">INITIATIVES </t>
    </r>
    <r>
      <rPr>
        <i/>
        <sz val="10"/>
        <color indexed="10"/>
        <rFont val="Arial Narrow"/>
        <family val="2"/>
      </rPr>
      <t>(See pages 30 to 35 National Performance Indicators Instruction Manual)</t>
    </r>
  </si>
  <si>
    <r>
      <t xml:space="preserve">INITIATIVES </t>
    </r>
    <r>
      <rPr>
        <i/>
        <sz val="10"/>
        <color indexed="10"/>
        <rFont val="Arial Narrow"/>
        <family val="2"/>
      </rPr>
      <t>(See pages 36 to 39 National Performance Indicators Instruction Manual)</t>
    </r>
  </si>
  <si>
    <r>
      <t xml:space="preserve">Senior Citizens </t>
    </r>
    <r>
      <rPr>
        <b/>
        <sz val="8"/>
        <color indexed="10"/>
        <rFont val="Arial Narrow"/>
        <family val="2"/>
      </rPr>
      <t>(See pages 53 to 56 National Performance Indicators Instruction Manual)</t>
    </r>
  </si>
  <si>
    <t>UPO  FY-2012 PROGRAM OUTCOME PLAN</t>
  </si>
  <si>
    <t>+Summary!C3</t>
  </si>
  <si>
    <t>[</t>
  </si>
  <si>
    <r>
      <t xml:space="preserve">Results: </t>
    </r>
    <r>
      <rPr>
        <sz val="10"/>
        <rFont val="Arial Narrow"/>
        <family val="2"/>
      </rPr>
      <t xml:space="preserve">Number of individuals expected to benefit </t>
    </r>
  </si>
  <si>
    <r>
      <t xml:space="preserve">INITIATIVES </t>
    </r>
    <r>
      <rPr>
        <i/>
        <sz val="10"/>
        <color indexed="10"/>
        <rFont val="Arial Narrow"/>
        <family val="2"/>
      </rPr>
      <t>(See pages 45 to 47 National Performance Indicators Instruction Manual)</t>
    </r>
  </si>
  <si>
    <t>A.2.</t>
  </si>
  <si>
    <t>B.1.</t>
  </si>
  <si>
    <t>B.2.</t>
  </si>
  <si>
    <t>C.1.</t>
  </si>
  <si>
    <t>C.2.</t>
  </si>
  <si>
    <t>D.1.</t>
  </si>
  <si>
    <t>D.2.</t>
  </si>
  <si>
    <t>TOTAL GOAL 3</t>
  </si>
  <si>
    <r>
      <t xml:space="preserve">Selections of initiatives must be accompanied by a detailed description of the objective of the initiative, all activities and description of outcomes.  Be sure to include the number of </t>
    </r>
    <r>
      <rPr>
        <b/>
        <u/>
        <sz val="10"/>
        <rFont val="Arial Narrow"/>
        <family val="2"/>
      </rPr>
      <t>low-income people</t>
    </r>
    <r>
      <rPr>
        <b/>
        <sz val="10"/>
        <rFont val="Arial Narrow"/>
        <family val="2"/>
      </rPr>
      <t xml:space="preserve"> each initiative will impact. See "National Performance Indicators Instruction Manual," pages 46 to 47.</t>
    </r>
  </si>
  <si>
    <t>UPO  FY-2013 PROGRAM OUTCOME EARNINGS PLAN</t>
  </si>
  <si>
    <r>
      <t xml:space="preserve">Counseling </t>
    </r>
    <r>
      <rPr>
        <sz val="10"/>
        <color rgb="FFFF0000"/>
        <rFont val="Arial Narrow"/>
        <family val="2"/>
      </rPr>
      <t>(Unduplicated clients)</t>
    </r>
  </si>
  <si>
    <t>Selections of initiatives must be accompanied by a detailed description of the objective of the initiative, all activities and description of outcomes.  Be sure to include the number of low-income people each initiative will impact. See "National Performance Indicators Instruction Manual," pages 30 to 39.</t>
  </si>
  <si>
    <t>COMMUNITY EMPOWERMENT THROUGH MAXIMUM FEASIBLE PARTICIPATION</t>
  </si>
  <si>
    <r>
      <t>Results:</t>
    </r>
    <r>
      <rPr>
        <sz val="10"/>
        <rFont val="Arial Narrow"/>
        <family val="2"/>
      </rPr>
      <t xml:space="preserve"> Number  jobs created or retained </t>
    </r>
  </si>
  <si>
    <r>
      <t xml:space="preserve">INITIATIVES </t>
    </r>
    <r>
      <rPr>
        <i/>
        <sz val="10"/>
        <color indexed="10"/>
        <rFont val="Arial Narrow"/>
        <family val="2"/>
      </rPr>
      <t>(See pages 31 to 35 National Performance Indicators Instruction Manual)</t>
    </r>
  </si>
  <si>
    <r>
      <rPr>
        <b/>
        <sz val="10"/>
        <rFont val="Arial Narrow"/>
        <family val="2"/>
      </rPr>
      <t>Initiative:</t>
    </r>
    <r>
      <rPr>
        <sz val="10"/>
        <rFont val="Arial Narrow"/>
        <family val="2"/>
      </rPr>
      <t xml:space="preserve"> </t>
    </r>
    <r>
      <rPr>
        <u/>
        <sz val="10"/>
        <rFont val="Arial Narrow"/>
        <family val="2"/>
      </rPr>
      <t>Jobs</t>
    </r>
    <r>
      <rPr>
        <sz val="10"/>
        <rFont val="Arial Narrow"/>
        <family val="2"/>
      </rPr>
      <t xml:space="preserve"> created or saved from reduction or elimination</t>
    </r>
  </si>
  <si>
    <r>
      <t xml:space="preserve">Family Maintenance - </t>
    </r>
    <r>
      <rPr>
        <sz val="10"/>
        <rFont val="Arial Narrow"/>
        <family val="2"/>
      </rPr>
      <t>Re-Entry Support Services</t>
    </r>
    <r>
      <rPr>
        <b/>
        <i/>
        <sz val="10"/>
        <color indexed="10"/>
        <rFont val="Arial Narrow"/>
        <family val="2"/>
      </rPr>
      <t xml:space="preserve"> </t>
    </r>
    <r>
      <rPr>
        <i/>
        <sz val="8"/>
        <color indexed="10"/>
        <rFont val="Arial Narrow"/>
        <family val="2"/>
      </rPr>
      <t>(See page 49 Performance Indicators Guide)</t>
    </r>
  </si>
  <si>
    <r>
      <t>Provide Transportation (Multi-Purpose)</t>
    </r>
    <r>
      <rPr>
        <i/>
        <sz val="10"/>
        <color rgb="FFFF0000"/>
        <rFont val="Arial Narrow"/>
        <family val="2"/>
      </rPr>
      <t xml:space="preserve"> (Trips per senior)</t>
    </r>
  </si>
  <si>
    <r>
      <t>Obtains Full-Time Job</t>
    </r>
    <r>
      <rPr>
        <sz val="10"/>
        <color indexed="10"/>
        <rFont val="Arial Narrow"/>
        <family val="2"/>
      </rPr>
      <t xml:space="preserve"> (Unduplicated clients)</t>
    </r>
  </si>
  <si>
    <t>Full-Time</t>
  </si>
  <si>
    <t>Part-Time</t>
  </si>
  <si>
    <t xml:space="preserve">Full-Time </t>
  </si>
  <si>
    <r>
      <t xml:space="preserve">Completes training with National certification or License - 31+ class days </t>
    </r>
    <r>
      <rPr>
        <sz val="10"/>
        <color indexed="10"/>
        <rFont val="Arial Narrow"/>
        <family val="2"/>
      </rPr>
      <t>(Unduplicated clients)</t>
    </r>
  </si>
  <si>
    <r>
      <t>Results:</t>
    </r>
    <r>
      <rPr>
        <sz val="10"/>
        <rFont val="Arial Narrow"/>
        <family val="2"/>
      </rPr>
      <t xml:space="preserve"> Number of individuals to benefit from education and training opportunities</t>
    </r>
  </si>
  <si>
    <r>
      <t>Initiative:</t>
    </r>
    <r>
      <rPr>
        <sz val="10"/>
        <rFont val="Arial Narrow"/>
        <family val="2"/>
      </rPr>
      <t xml:space="preserve"> </t>
    </r>
    <r>
      <rPr>
        <u/>
        <sz val="10"/>
        <rFont val="Arial Narrow"/>
        <family val="2"/>
      </rPr>
      <t>Health care services/facilities</t>
    </r>
    <r>
      <rPr>
        <sz val="10"/>
        <rFont val="Arial Narrow"/>
        <family val="2"/>
      </rPr>
      <t xml:space="preserve"> </t>
    </r>
    <r>
      <rPr>
        <u/>
        <sz val="10"/>
        <rFont val="Arial Narrow"/>
        <family val="2"/>
      </rPr>
      <t xml:space="preserve">created or safeguarded </t>
    </r>
    <r>
      <rPr>
        <sz val="10"/>
        <rFont val="Arial Narrow"/>
        <family val="2"/>
      </rPr>
      <t>from reduction or elimination</t>
    </r>
  </si>
  <si>
    <r>
      <t>Initiative:</t>
    </r>
    <r>
      <rPr>
        <sz val="10"/>
        <rFont val="Arial Narrow"/>
        <family val="2"/>
      </rPr>
      <t xml:space="preserve"> </t>
    </r>
    <r>
      <rPr>
        <u/>
        <sz val="10"/>
        <rFont val="Arial Narrow"/>
        <family val="2"/>
      </rPr>
      <t>Housing units preserved</t>
    </r>
    <r>
      <rPr>
        <sz val="10"/>
        <rFont val="Arial Narrow"/>
        <family val="2"/>
      </rPr>
      <t xml:space="preserve"> or improved through construction, weatherization or rehabilitation</t>
    </r>
  </si>
  <si>
    <r>
      <t>Initiative:</t>
    </r>
    <r>
      <rPr>
        <sz val="10"/>
        <rFont val="Arial Narrow"/>
        <family val="2"/>
      </rPr>
      <t xml:space="preserve"> </t>
    </r>
    <r>
      <rPr>
        <u/>
        <sz val="10"/>
        <rFont val="Arial Narrow"/>
        <family val="2"/>
      </rPr>
      <t>Child care or child development placemen</t>
    </r>
    <r>
      <rPr>
        <sz val="10"/>
        <rFont val="Arial Narrow"/>
        <family val="2"/>
      </rPr>
      <t xml:space="preserve">t </t>
    </r>
    <r>
      <rPr>
        <u/>
        <sz val="10"/>
        <rFont val="Arial Narrow"/>
        <family val="2"/>
      </rPr>
      <t>opportunities</t>
    </r>
    <r>
      <rPr>
        <sz val="10"/>
        <rFont val="Arial Narrow"/>
        <family val="2"/>
      </rPr>
      <t xml:space="preserve"> </t>
    </r>
    <r>
      <rPr>
        <u/>
        <sz val="10"/>
        <rFont val="Arial Narrow"/>
        <family val="2"/>
      </rPr>
      <t>created or safe guarded</t>
    </r>
    <r>
      <rPr>
        <sz val="10"/>
        <rFont val="Arial Narrow"/>
        <family val="2"/>
      </rPr>
      <t xml:space="preserve"> from reduction or elimination</t>
    </r>
  </si>
  <si>
    <r>
      <t>Initiative:</t>
    </r>
    <r>
      <rPr>
        <sz val="10"/>
        <rFont val="Arial Narrow"/>
        <family val="2"/>
      </rPr>
      <t xml:space="preserve"> </t>
    </r>
    <r>
      <rPr>
        <u/>
        <sz val="10"/>
        <rFont val="Arial Narrow"/>
        <family val="2"/>
      </rPr>
      <t>Before/after school program placement opportunities</t>
    </r>
    <r>
      <rPr>
        <sz val="10"/>
        <rFont val="Arial Narrow"/>
        <family val="2"/>
      </rPr>
      <t xml:space="preserve"> </t>
    </r>
    <r>
      <rPr>
        <u/>
        <sz val="10"/>
        <rFont val="Arial Narrow"/>
        <family val="2"/>
      </rPr>
      <t xml:space="preserve">created or safeguarded </t>
    </r>
    <r>
      <rPr>
        <sz val="10"/>
        <rFont val="Arial Narrow"/>
        <family val="2"/>
      </rPr>
      <t>from reduction or elimination</t>
    </r>
  </si>
  <si>
    <r>
      <t>Initiative:</t>
    </r>
    <r>
      <rPr>
        <sz val="10"/>
        <rFont val="Arial Narrow"/>
        <family val="2"/>
      </rPr>
      <t xml:space="preserve"> Increase in the availability or </t>
    </r>
    <r>
      <rPr>
        <u/>
        <sz val="10"/>
        <rFont val="Arial Narrow"/>
        <family val="2"/>
      </rPr>
      <t>preservation of commercial services</t>
    </r>
    <r>
      <rPr>
        <sz val="10"/>
        <rFont val="Arial Narrow"/>
        <family val="2"/>
      </rPr>
      <t xml:space="preserve"> within low-income neighborhoods</t>
    </r>
  </si>
  <si>
    <r>
      <t>Initiative:</t>
    </r>
    <r>
      <rPr>
        <sz val="10"/>
        <rFont val="Arial Narrow"/>
        <family val="2"/>
      </rPr>
      <t xml:space="preserve"> Increase or </t>
    </r>
    <r>
      <rPr>
        <u/>
        <sz val="10"/>
        <rFont val="Arial Narrow"/>
        <family val="2"/>
      </rPr>
      <t>preservation of neighborhood quality-of-life</t>
    </r>
    <r>
      <rPr>
        <sz val="10"/>
        <rFont val="Arial Narrow"/>
        <family val="2"/>
      </rPr>
      <t xml:space="preserve"> resources</t>
    </r>
  </si>
  <si>
    <r>
      <t>Initiative:</t>
    </r>
    <r>
      <rPr>
        <sz val="10"/>
        <rFont val="Arial Narrow"/>
        <family val="2"/>
      </rPr>
      <t xml:space="preserve"> </t>
    </r>
    <r>
      <rPr>
        <u/>
        <sz val="10"/>
        <rFont val="Arial Narrow"/>
        <family val="2"/>
      </rPr>
      <t>Living wage jobs created</t>
    </r>
    <r>
      <rPr>
        <sz val="10"/>
        <rFont val="Arial Narrow"/>
        <family val="2"/>
      </rPr>
      <t xml:space="preserve"> or saved from reduction or elimination</t>
    </r>
  </si>
  <si>
    <r>
      <t>Initiative:</t>
    </r>
    <r>
      <rPr>
        <sz val="10"/>
        <rFont val="Arial Narrow"/>
        <family val="2"/>
      </rPr>
      <t xml:space="preserve"> </t>
    </r>
    <r>
      <rPr>
        <u/>
        <sz val="10"/>
        <rFont val="Arial Narrow"/>
        <family val="2"/>
      </rPr>
      <t>Increases in community assets</t>
    </r>
    <r>
      <rPr>
        <sz val="10"/>
        <rFont val="Arial Narrow"/>
        <family val="2"/>
      </rPr>
      <t xml:space="preserve"> as a result of a change in law, regulation or policy </t>
    </r>
  </si>
  <si>
    <r>
      <t>Initiative:</t>
    </r>
    <r>
      <rPr>
        <sz val="10"/>
        <rFont val="Arial Narrow"/>
        <family val="2"/>
      </rPr>
      <t xml:space="preserve"> </t>
    </r>
    <r>
      <rPr>
        <u/>
        <sz val="10"/>
        <rFont val="Arial Narrow"/>
        <family val="2"/>
      </rPr>
      <t>Low-income people</t>
    </r>
    <r>
      <rPr>
        <sz val="10"/>
        <rFont val="Arial Narrow"/>
        <family val="2"/>
      </rPr>
      <t xml:space="preserve"> participate in formal community organizations, government, boards or councils that provide input to decision making &amp; policy setting through Community Action efforts.</t>
    </r>
    <r>
      <rPr>
        <b/>
        <sz val="10"/>
        <rFont val="Arial Narrow"/>
        <family val="2"/>
      </rPr>
      <t xml:space="preserve"> </t>
    </r>
  </si>
  <si>
    <r>
      <t>Initiative:</t>
    </r>
    <r>
      <rPr>
        <sz val="10"/>
        <rFont val="Arial Narrow"/>
        <family val="2"/>
      </rPr>
      <t xml:space="preserve"> </t>
    </r>
    <r>
      <rPr>
        <u/>
        <sz val="10"/>
        <rFont val="Arial Narrow"/>
        <family val="2"/>
      </rPr>
      <t>Low-income people</t>
    </r>
    <r>
      <rPr>
        <sz val="10"/>
        <rFont val="Arial Narrow"/>
        <family val="2"/>
      </rPr>
      <t xml:space="preserve"> acquire businesses in their community as a result of Community Action assistance.</t>
    </r>
  </si>
  <si>
    <r>
      <t>Initiative:</t>
    </r>
    <r>
      <rPr>
        <sz val="10"/>
        <rFont val="Arial Narrow"/>
        <family val="2"/>
      </rPr>
      <t xml:space="preserve"> </t>
    </r>
    <r>
      <rPr>
        <u/>
        <sz val="10"/>
        <rFont val="Arial Narrow"/>
        <family val="2"/>
      </rPr>
      <t>Low-income people</t>
    </r>
    <r>
      <rPr>
        <sz val="10"/>
        <rFont val="Arial Narrow"/>
        <family val="2"/>
      </rPr>
      <t xml:space="preserve"> purchase homes in their community  as a result of Community Action assistance.</t>
    </r>
  </si>
  <si>
    <r>
      <t>Results:</t>
    </r>
    <r>
      <rPr>
        <sz val="10"/>
        <rFont val="Arial Narrow"/>
        <family val="2"/>
      </rPr>
      <t xml:space="preserve"> </t>
    </r>
    <r>
      <rPr>
        <u/>
        <sz val="10"/>
        <rFont val="Arial Narrow"/>
        <family val="2"/>
      </rPr>
      <t>Number of low-income people</t>
    </r>
    <r>
      <rPr>
        <sz val="10"/>
        <rFont val="Arial Narrow"/>
        <family val="2"/>
      </rPr>
      <t xml:space="preserve"> acquiring businesses in their community as a result of Community Action assistance.</t>
    </r>
  </si>
  <si>
    <r>
      <t>Results:</t>
    </r>
    <r>
      <rPr>
        <sz val="10"/>
        <rFont val="Arial Narrow"/>
        <family val="2"/>
      </rPr>
      <t xml:space="preserve"> </t>
    </r>
    <r>
      <rPr>
        <u/>
        <sz val="10"/>
        <rFont val="Arial Narrow"/>
        <family val="2"/>
      </rPr>
      <t>Number of low-income people</t>
    </r>
    <r>
      <rPr>
        <sz val="10"/>
        <rFont val="Arial Narrow"/>
        <family val="2"/>
      </rPr>
      <t xml:space="preserve"> purchasing homes in their community  as a result of Community Action assistance.</t>
    </r>
  </si>
  <si>
    <r>
      <t>Initiative:</t>
    </r>
    <r>
      <rPr>
        <sz val="10"/>
        <rFont val="Arial Narrow"/>
        <family val="2"/>
      </rPr>
      <t xml:space="preserve"> </t>
    </r>
    <r>
      <rPr>
        <u/>
        <sz val="10"/>
        <rFont val="Arial Narrow"/>
        <family val="2"/>
      </rPr>
      <t>Low-income people</t>
    </r>
    <r>
      <rPr>
        <sz val="10"/>
        <rFont val="Arial Narrow"/>
        <family val="2"/>
      </rPr>
      <t xml:space="preserve"> engage in non-governance community action or groups created or support by Community Action.</t>
    </r>
  </si>
  <si>
    <r>
      <t>Results:</t>
    </r>
    <r>
      <rPr>
        <sz val="10"/>
        <rFont val="Arial Narrow"/>
        <family val="2"/>
      </rPr>
      <t xml:space="preserve"> </t>
    </r>
    <r>
      <rPr>
        <u/>
        <sz val="10"/>
        <rFont val="Arial Narrow"/>
        <family val="2"/>
      </rPr>
      <t>Number of low-income people</t>
    </r>
    <r>
      <rPr>
        <sz val="10"/>
        <rFont val="Arial Narrow"/>
        <family val="2"/>
      </rPr>
      <t xml:space="preserve"> engaged in non-governance community action or group created or support by Community Action. </t>
    </r>
  </si>
  <si>
    <r>
      <rPr>
        <b/>
        <sz val="10"/>
        <rFont val="Arial Narrow"/>
        <family val="2"/>
      </rPr>
      <t>Results:</t>
    </r>
    <r>
      <rPr>
        <sz val="10"/>
        <rFont val="Arial Narrow"/>
        <family val="2"/>
      </rPr>
      <t xml:space="preserve"> </t>
    </r>
    <r>
      <rPr>
        <u/>
        <sz val="10"/>
        <rFont val="Arial Narrow"/>
        <family val="2"/>
      </rPr>
      <t>Number of low-income people</t>
    </r>
    <r>
      <rPr>
        <sz val="10"/>
        <rFont val="Arial Narrow"/>
        <family val="2"/>
      </rPr>
      <t xml:space="preserve"> participating in formal community organizations, government, boards or councils that provide input to decision making &amp; policy setting through Community Action efforts.</t>
    </r>
  </si>
  <si>
    <r>
      <t xml:space="preserve">PROPOSED ANNUAL EARNINGS   </t>
    </r>
    <r>
      <rPr>
        <sz val="10"/>
        <rFont val="Arial Narrow"/>
        <family val="2"/>
      </rPr>
      <t xml:space="preserve"> (12)</t>
    </r>
  </si>
  <si>
    <r>
      <t xml:space="preserve">  Measure      No.     </t>
    </r>
    <r>
      <rPr>
        <sz val="10"/>
        <rFont val="Arial Narrow"/>
        <family val="2"/>
      </rPr>
      <t>(2)</t>
    </r>
  </si>
  <si>
    <r>
      <t xml:space="preserve">Actual YTD    </t>
    </r>
    <r>
      <rPr>
        <sz val="10"/>
        <rFont val="Arial Narrow"/>
        <family val="2"/>
      </rPr>
      <t>(16)</t>
    </r>
  </si>
  <si>
    <t>INDEPENDENT LIVING</t>
  </si>
  <si>
    <r>
      <t xml:space="preserve">Senior Services </t>
    </r>
    <r>
      <rPr>
        <b/>
        <sz val="8"/>
        <color rgb="FFFF0000"/>
        <rFont val="Arial Narrow"/>
        <family val="2"/>
      </rPr>
      <t>(See pages 53 to 56 National Performance Indicators Instruction Manual)</t>
    </r>
  </si>
  <si>
    <t>Medication Monitoring and Management</t>
  </si>
  <si>
    <r>
      <t>Obtained home management assistance</t>
    </r>
    <r>
      <rPr>
        <sz val="10"/>
        <color rgb="FFFF0000"/>
        <rFont val="Arial Narrow"/>
        <family val="2"/>
      </rPr>
      <t xml:space="preserve"> (Unduplicated clients)</t>
    </r>
  </si>
  <si>
    <t>6.1 Independent Living</t>
  </si>
  <si>
    <t>6.3.C.2. Family Maintenance</t>
  </si>
  <si>
    <t>GOAL 3. LOW-INCOME PEOPLE OWN A STAKE IN THEIR COMMUNITY</t>
  </si>
  <si>
    <t>GOAL 2. THE CONDITIONS IN WHICH LOW-INCOME PEOPLE LIVE ARE IMPROVED</t>
  </si>
  <si>
    <t>2.1 Community Improvement &amp; Revitalization</t>
  </si>
  <si>
    <t>2.2 Community Quality of Life and Assets</t>
  </si>
  <si>
    <t xml:space="preserve">Re-entry - Support Services </t>
  </si>
  <si>
    <r>
      <t xml:space="preserve">Re-entry - Intake for Support Services </t>
    </r>
    <r>
      <rPr>
        <sz val="10"/>
        <color rgb="FFFF0000"/>
        <rFont val="Arial Narrow"/>
        <family val="2"/>
      </rPr>
      <t>(Unduplicated clients)</t>
    </r>
  </si>
  <si>
    <t>Incarceration/Re-entry - Birth Certificate Arranged &amp; Purchased</t>
  </si>
  <si>
    <t>Incarceration/Re-entry - Property Pickup &amp; Storage</t>
  </si>
  <si>
    <t>Re-entry - Voter Registration</t>
  </si>
  <si>
    <t>Re-entry - Transportation</t>
  </si>
  <si>
    <t>Re-entry - General Information and Referral Requests</t>
  </si>
  <si>
    <t>Re-entry - Family Information Requests</t>
  </si>
  <si>
    <t xml:space="preserve">Incarceration  - Intake Support Services </t>
  </si>
  <si>
    <t xml:space="preserve">Incarceration - Support Services </t>
  </si>
  <si>
    <t>Incarceration - Family Information Residential Requests</t>
  </si>
  <si>
    <t>Incarceration - Legal Referrals/Requests</t>
  </si>
  <si>
    <t>Incarceration - Employment/Training/Education Referrals</t>
  </si>
  <si>
    <t>Incarceration - Substance Abuse Information/Referrals</t>
  </si>
  <si>
    <t>Re-Entry - Meals, snacks, &amp; food distribution</t>
  </si>
  <si>
    <t>GOAL 6. LOW-INCOME PEOPLE, ESPECIALLY VULNERABLE POPULATIONS, ACHIEVE THEIR POTENTIAL BY STRENGHTENING FAMILY AND OTHER SUPPORT SYSTEMS</t>
  </si>
  <si>
    <t>3.2 Community Empowerment through Maximum Feasible Participation</t>
  </si>
  <si>
    <r>
      <t>Results:</t>
    </r>
    <r>
      <rPr>
        <sz val="10"/>
        <rFont val="Arial Narrow"/>
        <family val="2"/>
      </rPr>
      <t xml:space="preserve"> Number of living wage jobs created or retained </t>
    </r>
  </si>
  <si>
    <r>
      <t xml:space="preserve">Results: </t>
    </r>
    <r>
      <rPr>
        <sz val="10"/>
        <rFont val="Arial Narrow"/>
        <family val="2"/>
      </rPr>
      <t xml:space="preserve">Number of housing units created </t>
    </r>
  </si>
  <si>
    <r>
      <t>Results</t>
    </r>
    <r>
      <rPr>
        <sz val="10"/>
        <rFont val="Arial Narrow"/>
        <family val="2"/>
      </rPr>
      <t xml:space="preserve">: Number of housing units preserved </t>
    </r>
  </si>
  <si>
    <r>
      <t>Results:</t>
    </r>
    <r>
      <rPr>
        <sz val="10"/>
        <rFont val="Arial Narrow"/>
        <family val="2"/>
      </rPr>
      <t xml:space="preserve"> Number of day care slots created or safeguarded </t>
    </r>
  </si>
  <si>
    <t>GOAL 6. LOW-INCOME PEOPLE, ESPECIALLY VULNERABLE POPULATIONS, ACHIEVE THEIR POTENTIAL BY STRENGTHENING FAMILY AND OTHER SUPPORTIVE SYSTEMS</t>
  </si>
  <si>
    <t>UPO  FY-2014 PROGRAM OUTCOME EARNINGS PLAN</t>
  </si>
  <si>
    <t>AGENCY TOTAL</t>
  </si>
  <si>
    <t>PROPOSED ANNUAL EARNINGS:</t>
  </si>
  <si>
    <r>
      <t xml:space="preserve">Completes training with National certification or License - 1 to 30 class days </t>
    </r>
    <r>
      <rPr>
        <sz val="10"/>
        <color rgb="FFFF0000"/>
        <rFont val="Arial Narrow"/>
        <family val="2"/>
      </rPr>
      <t>(Unduplicated clients)</t>
    </r>
  </si>
  <si>
    <t>Training and Counseling Services</t>
  </si>
  <si>
    <r>
      <t xml:space="preserve">Individual Comprehensive counseling, mental health </t>
    </r>
    <r>
      <rPr>
        <sz val="10"/>
        <color rgb="FFFF0000"/>
        <rFont val="Arial Narrow"/>
        <family val="2"/>
      </rPr>
      <t>(Unduplicated clients)</t>
    </r>
  </si>
  <si>
    <t>Group Comprehensive counseling, mental health</t>
  </si>
  <si>
    <r>
      <t xml:space="preserve">Obtains Employment with benefits </t>
    </r>
    <r>
      <rPr>
        <sz val="10"/>
        <color indexed="10"/>
        <rFont val="Arial Narrow"/>
        <family val="2"/>
      </rPr>
      <t>(Unduplicated clients)</t>
    </r>
  </si>
  <si>
    <t>HEALTH AND SOCIAL/BEHAVIORAL DEVELOPMENT SERVICES</t>
  </si>
  <si>
    <t>FNPI/   SRV</t>
  </si>
  <si>
    <t>No.</t>
  </si>
  <si>
    <t>MODULE 4: INDIVIDUAL AND FAMILY LEVEL</t>
  </si>
  <si>
    <t>FNPI 1</t>
  </si>
  <si>
    <t>EMPLOYMENT</t>
  </si>
  <si>
    <t>1b</t>
  </si>
  <si>
    <t>Number of unemployed adults who obtained employment (up to a living wage)</t>
  </si>
  <si>
    <t>Number of unemployed adults who obtained &amp; maintained employment for at least 30 days  (Unduplicated Customers)</t>
  </si>
  <si>
    <t>1c.</t>
  </si>
  <si>
    <t>Number of unemployed adults who obtained &amp; maintained employment for at least 90 days  (Unduplicated Customers)</t>
  </si>
  <si>
    <t>1d</t>
  </si>
  <si>
    <t>Number of unemployed adults who obtained &amp; maintained employment for at least 180 days  (Unduplicated Customers)</t>
  </si>
  <si>
    <t>Number of unemployed adults who obtained &amp; maintained employment for at least 270 days  (Unduplicated Customers)</t>
  </si>
  <si>
    <t>Number of unemployed adults who earned income through Self-Employment  for 30 or more Days (Unduplicated Customers)</t>
  </si>
  <si>
    <t>Employed entered or transitioned into position that provided increased income and/or benefits (Unduplicated Customers)</t>
  </si>
  <si>
    <t>1h</t>
  </si>
  <si>
    <t>1h.3.</t>
  </si>
  <si>
    <t>Mod 4:</t>
  </si>
  <si>
    <t>INDIVIDUAL &amp; FAMILY LEVEL  TOTAL</t>
  </si>
  <si>
    <t>MODULES TOTALS</t>
  </si>
  <si>
    <t>MODULE 2: CSBG ELIGIBLE ENTY EXPENDITURES, CAPACITY &amp; RESOURCES</t>
  </si>
  <si>
    <t xml:space="preserve">MODULE 4 INDIVIDUAL AND FAMILY LEVEL </t>
  </si>
  <si>
    <t>EMPLOYMENT SUBTOTAL</t>
  </si>
  <si>
    <t>SRV 1</t>
  </si>
  <si>
    <t>Skills Training &amp; Opportunities for Experience</t>
  </si>
  <si>
    <t>1a-f</t>
  </si>
  <si>
    <t>Vocational Skills Training</t>
  </si>
  <si>
    <t>1a</t>
  </si>
  <si>
    <t>Enrollment - Hospitality (Hotel and Tourism) Training</t>
  </si>
  <si>
    <t>Attendance - Hospitality (Hotel and Tourism) Training</t>
  </si>
  <si>
    <t>FNPI 2</t>
  </si>
  <si>
    <t>2h</t>
  </si>
  <si>
    <t>Attendance - Culinary Arts Training</t>
  </si>
  <si>
    <t>Enrollment - Pre-apprentice training</t>
  </si>
  <si>
    <t>Attendance - Pre-apprenticeship Training</t>
  </si>
  <si>
    <t>Completed - Pre-apprenticeship training with National certification or license - 1 to 30 class days</t>
  </si>
  <si>
    <t>1i-j</t>
  </si>
  <si>
    <t>EMPLOYMENT SERVICES SUBTOTAL</t>
  </si>
  <si>
    <t>Other Vocational Training Programs</t>
  </si>
  <si>
    <t>FNPI 3</t>
  </si>
  <si>
    <t>SRV 3</t>
  </si>
  <si>
    <t>3a-f</t>
  </si>
  <si>
    <t>3b</t>
  </si>
  <si>
    <t>Number of individuals who opened a saving account or IDA  (Unduplicated Customers)</t>
  </si>
  <si>
    <t xml:space="preserve">Opens and maintains a savings account   </t>
  </si>
  <si>
    <t xml:space="preserve">Opens and maintains a checking account      </t>
  </si>
  <si>
    <t>3f</t>
  </si>
  <si>
    <t>Number  of Individuals who improved their credit scores</t>
  </si>
  <si>
    <t>FNPI  3</t>
  </si>
  <si>
    <t>3z</t>
  </si>
  <si>
    <t>Number of individuals who started their own business</t>
  </si>
  <si>
    <t>Number of individuals who maintained their own business for 180 days.</t>
  </si>
  <si>
    <t>FNPI 4</t>
  </si>
  <si>
    <t>SRV 4</t>
  </si>
  <si>
    <t>HOUSING SERVICE</t>
  </si>
  <si>
    <t>4f-h</t>
  </si>
  <si>
    <t xml:space="preserve">Eviction Counseling              </t>
  </si>
  <si>
    <t>Landlord /Tenant Mediation</t>
  </si>
  <si>
    <t>4e</t>
  </si>
  <si>
    <t>Number of households who avoided eviction  (Unduplicated Customers)</t>
  </si>
  <si>
    <t>HOUSING SERVICE SUBTOTAL</t>
  </si>
  <si>
    <t>Class Attendance in Financial Literacy Education/Consumer Education Classes</t>
  </si>
  <si>
    <t>FNPI 5</t>
  </si>
  <si>
    <t>SRV 5</t>
  </si>
  <si>
    <t>5r-x</t>
  </si>
  <si>
    <t>Mental Health Counseling by certified professional health provider</t>
  </si>
  <si>
    <t>5ff-jj</t>
  </si>
  <si>
    <t>Nutrition and Food/Meals</t>
  </si>
  <si>
    <t>Incentives (e.g. gift card, for food preparation, reward for participation, etc.)</t>
  </si>
  <si>
    <t>5hh</t>
  </si>
  <si>
    <t>HEALTH AND SOCIAL/BEHAVIORAL DEVELOPMENT SERVICES SUBTOTAL</t>
  </si>
  <si>
    <t>SERVICES SUPPORTING MULTIPLE DOMAINS</t>
  </si>
  <si>
    <t>FNPI 7</t>
  </si>
  <si>
    <t>7a</t>
  </si>
  <si>
    <t>Initiates Case Management Plan  (Unduplicated Customers)</t>
  </si>
  <si>
    <t>7b</t>
  </si>
  <si>
    <t>Eligibility Determinations</t>
  </si>
  <si>
    <t>Economic Security Assessment (Unduplicated Customers)</t>
  </si>
  <si>
    <t>7d</t>
  </si>
  <si>
    <t>Transportation Services (e.g. bus passes, bus transport, support for auto purchase or repair; in including emergency services)</t>
  </si>
  <si>
    <t xml:space="preserve">Obtains Transportation Assistance </t>
  </si>
  <si>
    <t>SERVICES SUPPORTING MULTIPLE DOMAINS SUBTOTAL</t>
  </si>
  <si>
    <t>MODULE 4 INDIVIDUAL AND FAMILY LEVEL  TOTAL</t>
  </si>
  <si>
    <t>Volunteer Hours (e.g. program support, service delivery, and fundraising)</t>
  </si>
  <si>
    <t>Volunteers to Community Action ($10 per Volunteer per month)</t>
  </si>
  <si>
    <t>Total number of volunteers hours donated to the agency</t>
  </si>
  <si>
    <t>Low-income People Volunteer to Community Action ($20 per volunteer per month)</t>
  </si>
  <si>
    <t>B.3.a.1.</t>
  </si>
  <si>
    <t>B.3.</t>
  </si>
  <si>
    <t>B.3.a.</t>
  </si>
  <si>
    <t>Total number of low income volunteers hours donated to the agency</t>
  </si>
  <si>
    <t>B.5.</t>
  </si>
  <si>
    <t>Partners with Community Action ($100 per org.)</t>
  </si>
  <si>
    <t>3a</t>
  </si>
  <si>
    <t>Number of individuals who report improved financial wellbeing (i.e., increased financial knowledge)</t>
  </si>
  <si>
    <t>Credit Stabilized</t>
  </si>
  <si>
    <t>3h</t>
  </si>
  <si>
    <t>SRV 7</t>
  </si>
  <si>
    <t>Mod 2 B</t>
  </si>
  <si>
    <t>Mod 2:</t>
  </si>
  <si>
    <t>CSBG ELIBIBLE ENTY EXPENDITURES, CAPACITY &amp; RESOURCES TOTAL</t>
  </si>
  <si>
    <t>Number of unemployed adults who obtained &amp; maintained employment for at least 365 days  (Unduplicated Customers)</t>
  </si>
  <si>
    <r>
      <t xml:space="preserve">Hospitality (Hotel and Tourism) Training </t>
    </r>
    <r>
      <rPr>
        <sz val="10"/>
        <color rgb="FFFF0000"/>
        <rFont val="Arial Narrow"/>
        <family val="2"/>
      </rPr>
      <t>(Unduplicated customers)</t>
    </r>
  </si>
  <si>
    <r>
      <t xml:space="preserve">Enrollment - Culinary Arts Training </t>
    </r>
    <r>
      <rPr>
        <sz val="10"/>
        <color rgb="FFFF0000"/>
        <rFont val="Arial Narrow"/>
        <family val="2"/>
      </rPr>
      <t>(Unduplicated customers)</t>
    </r>
  </si>
  <si>
    <r>
      <t xml:space="preserve">Pre-Apprenticeship Construction </t>
    </r>
    <r>
      <rPr>
        <sz val="10"/>
        <color rgb="FFFF0000"/>
        <rFont val="Arial Narrow"/>
        <family val="2"/>
      </rPr>
      <t>(Unduplicated Customers)</t>
    </r>
  </si>
  <si>
    <r>
      <t xml:space="preserve">Completes Enrollment Requirements </t>
    </r>
    <r>
      <rPr>
        <sz val="10"/>
        <color indexed="10"/>
        <rFont val="Arial Narrow"/>
        <family val="2"/>
      </rPr>
      <t>(Unduplicated Customers)</t>
    </r>
  </si>
  <si>
    <r>
      <t xml:space="preserve">Demonstrates Job Readiness Skills - Gone on at least one job interview </t>
    </r>
    <r>
      <rPr>
        <sz val="10"/>
        <color rgb="FFFF0000"/>
        <rFont val="Arial Narrow"/>
        <family val="2"/>
      </rPr>
      <t>(Unduplicated Customers)</t>
    </r>
  </si>
  <si>
    <t>Partners with Community Action - Number of organizations, both public &amp; private, that the service provider actively works with to expand resources &amp; opportunities to achieve family &amp; community outcomes.</t>
  </si>
  <si>
    <t>MODULE 2: CSBG ELIGIBLE ENTITY EXPENDITURES, CAPACITY &amp; RESOURCES</t>
  </si>
  <si>
    <t>MODULE 2: CSBG ELIGIBLE ENTITY EXPENDITURES, CAPACITY &amp; RESOURCES TOTAL</t>
  </si>
  <si>
    <t>Culinary Arts Training</t>
  </si>
  <si>
    <t>NARRATIVE SUMMARY OF PROGRAM PLAN (SCOPE OF WORK)</t>
  </si>
  <si>
    <t>(SCOPE OF WORK)</t>
  </si>
  <si>
    <t>INFRASTRUCTURE AND ASSET BUILDING</t>
  </si>
  <si>
    <t>INFRASTRUCTURE AND ASSET BUILDING SUBTOTAL</t>
  </si>
  <si>
    <t>Financial  Capacity Skills Training (Enrolled in fiancial Literacy Workshop)</t>
  </si>
  <si>
    <t>Small Business  (Enrolled Entrepreneurship Classes) - Start-Up &amp; Development Counseling Sessions/Classes</t>
  </si>
  <si>
    <t>Attended Entrepreneurship counseling session/class</t>
  </si>
  <si>
    <t>Eviction Prevention Services (Enrolled CSBG Housing Course)</t>
  </si>
  <si>
    <t>Mental/Behavioral Health (Enrolled in Health Treatment)</t>
  </si>
  <si>
    <r>
      <t xml:space="preserve">Customer Service  </t>
    </r>
    <r>
      <rPr>
        <sz val="10"/>
        <color rgb="FFFF0000"/>
        <rFont val="Arial Narrow"/>
        <family val="2"/>
      </rPr>
      <t>(Unduplicated customers)</t>
    </r>
  </si>
  <si>
    <t>Enrollment - Customer Service Training</t>
  </si>
  <si>
    <t>Attendance - Customer Service Training</t>
  </si>
  <si>
    <t>Completed Customer training with a National Certificate [i.e., DCSP or CCSP)  (1 to 30 class days)</t>
  </si>
  <si>
    <t>Completed Hospitality (Hotel and Tourism) training with a National Certificate (i.e., AHLEI) (1 to 30 class days)</t>
  </si>
  <si>
    <t>Completed - Culinary Arts training with a National Certificate  (ie. Allertrain, ServeSafe) (1 to 30 class days</t>
  </si>
  <si>
    <t>Completed - Culinary Arts training with a National Certificate (ie. Allertrain, ServeSafe)  (30+ class days)</t>
  </si>
  <si>
    <t>EDUCATION AND COGNITIVE DEVELOPMENT SERVICES</t>
  </si>
  <si>
    <t>SRV 2</t>
  </si>
  <si>
    <t>2x</t>
  </si>
  <si>
    <t>Applied Technology Classes</t>
  </si>
  <si>
    <r>
      <t xml:space="preserve">Completes Enrollment Requirements </t>
    </r>
    <r>
      <rPr>
        <sz val="10"/>
        <color indexed="10"/>
        <rFont val="Arial Narrow"/>
        <family val="2"/>
      </rPr>
      <t>(Unduplicated clients)</t>
    </r>
  </si>
  <si>
    <t>EDUCATION AND COGNITIVE DEVELOPMENT SERVICES SUBTOTAL</t>
  </si>
  <si>
    <t>FY-24 Rate</t>
  </si>
  <si>
    <r>
      <t>Job Search - Includes Individual job readiness counseling, Workshops, Job Search Activities, Resume Writing, Interview Techniques, Job referrals, etc</t>
    </r>
    <r>
      <rPr>
        <sz val="10"/>
        <color rgb="FFFF0000"/>
        <rFont val="Arial Narrow"/>
        <family val="2"/>
      </rPr>
      <t>. (Unduplicated Customers)</t>
    </r>
  </si>
  <si>
    <t xml:space="preserve">UPO  FY-2027 PROGRAM OUTCOME EARNINGS PLAN </t>
  </si>
  <si>
    <t>FY-27 Rate</t>
  </si>
  <si>
    <t xml:space="preserve">REPORTING PERIOD: </t>
  </si>
  <si>
    <t>Annual Plan Earning(s)</t>
  </si>
  <si>
    <t xml:space="preserve">Annual Plan Unit(s)        </t>
  </si>
  <si>
    <t>October</t>
  </si>
  <si>
    <t>November</t>
  </si>
  <si>
    <t>December</t>
  </si>
  <si>
    <t>January</t>
  </si>
  <si>
    <t>February</t>
  </si>
  <si>
    <t>March</t>
  </si>
  <si>
    <t>April</t>
  </si>
  <si>
    <t>May</t>
  </si>
  <si>
    <t>June</t>
  </si>
  <si>
    <t>July</t>
  </si>
  <si>
    <t>August</t>
  </si>
  <si>
    <t>September</t>
  </si>
  <si>
    <t xml:space="preserve"> </t>
  </si>
  <si>
    <t xml:space="preserve">Proposed Earning: </t>
  </si>
  <si>
    <t>10/1/2026 - 9/30/2027</t>
  </si>
  <si>
    <t>Annual Plan Unit(s) Monthly Breakdown</t>
  </si>
  <si>
    <t>Annual Plan Units</t>
  </si>
  <si>
    <t>Annual Plan Earnings</t>
  </si>
  <si>
    <t>UPO  FY-2027 PROGRAM OUTCOME EARNINGS PLAN (POEP)</t>
  </si>
  <si>
    <t>Summarize the activities you are preparing to implement to assist  customers to become stable and achieve economic security i.e. describe your employment, vocational, or educational programs. Mention your partnerships with other organizations involved in the work and describe how your projects or initiatives will have impact on the community.</t>
  </si>
  <si>
    <t>Start</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</si>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</sst>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_);[Red]\(0\)"/>
    <numFmt numFmtId="166" formatCode="&quot;$&quot;#,##0;[Red]&quot;$&quot;#,##0"/>
    <numFmt numFmtId="167" formatCode="mm/dd/yy;@"/>
    <numFmt numFmtId="168" formatCode="m/d/yy;@"/>
    <numFmt numFmtId="169" formatCode="&quot;$&quot;#,##0.00"/>
    <numFmt numFmtId="170" formatCode="_(* #,##0_);_(* \(#,##0\);_(* &quot;-&quot;??_);_(@_)"/>
    <numFmt numFmtId="171" formatCode="0_)"/>
  </numFmts>
  <fonts count="48" x14ac:knownFonts="1">
    <font>
      <sz val="12"/>
      <name val="Arial"/>
    </font>
    <font>
      <sz val="8"/>
      <name val="Arial"/>
      <family val="2"/>
    </font>
    <font>
      <sz val="10"/>
      <name val="Arial"/>
      <family val="2"/>
    </font>
    <font>
      <sz val="10"/>
      <name val="Arial"/>
      <family val="2"/>
    </font>
    <font>
      <sz val="10"/>
      <name val="Arial Narrow"/>
      <family val="2"/>
    </font>
    <font>
      <b/>
      <sz val="10"/>
      <name val="Arial Narrow"/>
      <family val="2"/>
    </font>
    <font>
      <sz val="12"/>
      <name val="Arial Narrow"/>
      <family val="2"/>
    </font>
    <font>
      <b/>
      <sz val="12"/>
      <name val="Arial Narrow"/>
      <family val="2"/>
    </font>
    <font>
      <sz val="10"/>
      <color indexed="10"/>
      <name val="Arial Narrow"/>
      <family val="2"/>
    </font>
    <font>
      <b/>
      <sz val="10"/>
      <color indexed="48"/>
      <name val="Arial Narrow"/>
      <family val="2"/>
    </font>
    <font>
      <i/>
      <sz val="10"/>
      <color indexed="10"/>
      <name val="Arial Narrow"/>
      <family val="2"/>
    </font>
    <font>
      <u/>
      <sz val="10"/>
      <name val="Arial Narrow"/>
      <family val="2"/>
    </font>
    <font>
      <sz val="12"/>
      <name val="Arial"/>
      <family val="2"/>
    </font>
    <font>
      <b/>
      <sz val="12"/>
      <name val="Arial"/>
      <family val="2"/>
    </font>
    <font>
      <sz val="12"/>
      <name val="Arial"/>
      <family val="2"/>
    </font>
    <font>
      <b/>
      <sz val="16"/>
      <name val="Arial Narrow"/>
      <family val="2"/>
    </font>
    <font>
      <sz val="12"/>
      <color indexed="9"/>
      <name val="Arial Narrow"/>
      <family val="2"/>
    </font>
    <font>
      <b/>
      <sz val="9"/>
      <name val="Arial"/>
      <family val="2"/>
    </font>
    <font>
      <b/>
      <i/>
      <sz val="10"/>
      <color indexed="10"/>
      <name val="Arial Narrow"/>
      <family val="2"/>
    </font>
    <font>
      <i/>
      <sz val="12"/>
      <color indexed="10"/>
      <name val="Arial Narrow"/>
      <family val="2"/>
    </font>
    <font>
      <b/>
      <sz val="8"/>
      <color indexed="10"/>
      <name val="Arial Narrow"/>
      <family val="2"/>
    </font>
    <font>
      <sz val="12"/>
      <name val="Arial"/>
      <family val="2"/>
    </font>
    <font>
      <b/>
      <sz val="11"/>
      <name val="Arial Narrow"/>
      <family val="2"/>
    </font>
    <font>
      <sz val="11"/>
      <name val="Arial Narrow"/>
      <family val="2"/>
    </font>
    <font>
      <b/>
      <sz val="11"/>
      <color indexed="12"/>
      <name val="Arial Narrow"/>
      <family val="2"/>
    </font>
    <font>
      <sz val="12"/>
      <name val="Arial"/>
      <family val="2"/>
    </font>
    <font>
      <b/>
      <sz val="10"/>
      <color theme="3"/>
      <name val="Arial Narrow"/>
      <family val="2"/>
    </font>
    <font>
      <sz val="10"/>
      <color rgb="FFFF0000"/>
      <name val="Arial Narrow"/>
      <family val="2"/>
    </font>
    <font>
      <i/>
      <sz val="10"/>
      <color rgb="FFFF0000"/>
      <name val="Arial Narrow"/>
      <family val="2"/>
    </font>
    <font>
      <sz val="12"/>
      <name val="Arial"/>
      <family val="2"/>
    </font>
    <font>
      <b/>
      <u/>
      <sz val="10"/>
      <name val="Arial Narrow"/>
      <family val="2"/>
    </font>
    <font>
      <i/>
      <sz val="8"/>
      <color indexed="10"/>
      <name val="Arial Narrow"/>
      <family val="2"/>
    </font>
    <font>
      <sz val="12"/>
      <name val="Arial"/>
      <family val="2"/>
    </font>
    <font>
      <b/>
      <sz val="8"/>
      <color rgb="FFFF0000"/>
      <name val="Arial Narrow"/>
      <family val="2"/>
    </font>
    <font>
      <b/>
      <sz val="14"/>
      <name val="Arial Narrow"/>
      <family val="2"/>
    </font>
    <font>
      <sz val="14"/>
      <name val="Arial Narrow"/>
      <family val="2"/>
    </font>
    <font>
      <b/>
      <sz val="10"/>
      <color rgb="FF0070C0"/>
      <name val="Arial Narrow"/>
      <family val="2"/>
    </font>
    <font>
      <b/>
      <sz val="9"/>
      <name val="Arial Narrow"/>
      <family val="2"/>
    </font>
    <font>
      <b/>
      <sz val="10"/>
      <color indexed="30"/>
      <name val="Arial Narrow"/>
      <family val="2"/>
    </font>
    <font>
      <b/>
      <sz val="12"/>
      <color indexed="12"/>
      <name val="Arial Narrow"/>
      <family val="2"/>
    </font>
    <font>
      <sz val="10"/>
      <color theme="1"/>
      <name val="Arial Narrow"/>
      <family val="2"/>
    </font>
    <font>
      <b/>
      <sz val="10"/>
      <color theme="1"/>
      <name val="Arial Narrow"/>
      <family val="2"/>
    </font>
    <font>
      <b/>
      <sz val="11"/>
      <color rgb="FF0070C0"/>
      <name val="Arial Narrow"/>
      <family val="2"/>
    </font>
    <font>
      <sz val="10"/>
      <name val="Times New Roman"/>
      <family val="1"/>
    </font>
    <font>
      <b/>
      <sz val="10"/>
      <color rgb="FFFF0000"/>
      <name val="Arial"/>
      <family val="2"/>
    </font>
    <font>
      <b/>
      <sz val="12"/>
      <color rgb="FFFF0000"/>
      <name val="Arial Narrow"/>
      <family val="2"/>
    </font>
    <font>
      <b/>
      <sz val="10"/>
      <color theme="4" tint="-0.249977111117893"/>
      <name val="Arial Narrow"/>
      <family val="2"/>
    </font>
    <font>
      <b/>
      <sz val="12"/>
      <color theme="4" tint="-0.249977111117893"/>
      <name val="Arial Narrow"/>
      <family val="2"/>
    </font>
  </fonts>
  <fills count="9">
    <fill>
      <patternFill patternType="none"/>
    </fill>
    <fill>
      <patternFill patternType="gray125"/>
    </fill>
    <fill>
      <patternFill patternType="mediumGray"/>
    </fill>
    <fill>
      <patternFill patternType="mediumGray">
        <bgColor theme="0" tint="-0.249977111117893"/>
      </patternFill>
    </fill>
    <fill>
      <patternFill patternType="solid">
        <fgColor rgb="FFFFFF00"/>
        <bgColor indexed="64"/>
      </patternFill>
    </fill>
    <fill>
      <patternFill patternType="solid">
        <fgColor rgb="FF01FF74"/>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top style="thin">
        <color rgb="FF000000"/>
      </top>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FF0000"/>
      </left>
      <right/>
      <top/>
      <bottom/>
      <diagonal/>
    </border>
    <border>
      <left style="thick">
        <color indexed="64"/>
      </left>
      <right style="thick">
        <color indexed="64"/>
      </right>
      <top style="thick">
        <color indexed="64"/>
      </top>
      <bottom style="thick">
        <color indexed="64"/>
      </bottom>
      <diagonal/>
    </border>
    <border>
      <left style="medium">
        <color indexed="64"/>
      </left>
      <right style="thin">
        <color rgb="FFFF0000"/>
      </right>
      <top/>
      <bottom style="medium">
        <color indexed="64"/>
      </bottom>
      <diagonal/>
    </border>
    <border>
      <left style="thin">
        <color rgb="FFFF0000"/>
      </left>
      <right style="thin">
        <color rgb="FFFF0000"/>
      </right>
      <top/>
      <bottom style="medium">
        <color indexed="64"/>
      </bottom>
      <diagonal/>
    </border>
    <border>
      <left style="medium">
        <color indexed="64"/>
      </left>
      <right style="thin">
        <color rgb="FFFF0000"/>
      </right>
      <top style="medium">
        <color indexed="64"/>
      </top>
      <bottom style="medium">
        <color indexed="64"/>
      </bottom>
      <diagonal/>
    </border>
    <border>
      <left style="thin">
        <color rgb="FFFF0000"/>
      </left>
      <right style="thin">
        <color rgb="FFFF0000"/>
      </right>
      <top style="medium">
        <color indexed="64"/>
      </top>
      <bottom style="medium">
        <color indexed="64"/>
      </bottom>
      <diagonal/>
    </border>
    <border>
      <left style="thin">
        <color rgb="FFFF0000"/>
      </left>
      <right/>
      <top style="medium">
        <color indexed="64"/>
      </top>
      <bottom style="medium">
        <color indexed="64"/>
      </bottom>
      <diagonal/>
    </border>
    <border>
      <left style="thin">
        <color indexed="64"/>
      </left>
      <right style="thin">
        <color rgb="FFFF0000"/>
      </right>
      <top/>
      <bottom/>
      <diagonal/>
    </border>
    <border>
      <left style="thin">
        <color rgb="FFFF0000"/>
      </left>
      <right style="thin">
        <color rgb="FFFF0000"/>
      </right>
      <top/>
      <bottom/>
      <diagonal/>
    </border>
    <border>
      <left style="thin">
        <color rgb="FFFF0000"/>
      </left>
      <right style="thin">
        <color indexed="64"/>
      </right>
      <top style="medium">
        <color indexed="64"/>
      </top>
      <bottom style="medium">
        <color indexed="64"/>
      </bottom>
      <diagonal/>
    </border>
    <border>
      <left/>
      <right style="thin">
        <color rgb="FFFF0000"/>
      </right>
      <top style="medium">
        <color indexed="64"/>
      </top>
      <bottom style="medium">
        <color indexed="64"/>
      </bottom>
      <diagonal/>
    </border>
    <border>
      <left style="thin">
        <color rgb="FFFF0000"/>
      </left>
      <right style="medium">
        <color indexed="64"/>
      </right>
      <top style="medium">
        <color indexed="64"/>
      </top>
      <bottom style="medium">
        <color indexed="64"/>
      </bottom>
      <diagonal/>
    </border>
    <border>
      <left style="thin">
        <color rgb="FFFF0000"/>
      </left>
      <right style="thin">
        <color indexed="64"/>
      </right>
      <top/>
      <bottom style="medium">
        <color indexed="64"/>
      </bottom>
      <diagonal/>
    </border>
    <border>
      <left/>
      <right style="thin">
        <color rgb="FFFF0000"/>
      </right>
      <top/>
      <bottom style="medium">
        <color indexed="64"/>
      </bottom>
      <diagonal/>
    </border>
    <border>
      <left style="thin">
        <color rgb="FFFF0000"/>
      </left>
      <right style="medium">
        <color indexed="64"/>
      </right>
      <top/>
      <bottom style="medium">
        <color indexed="64"/>
      </bottom>
      <diagonal/>
    </border>
  </borders>
  <cellStyleXfs count="5">
    <xf numFmtId="0" fontId="0" fillId="0" borderId="0"/>
    <xf numFmtId="44" fontId="25" fillId="0" borderId="0" applyFont="0" applyFill="0" applyBorder="0" applyAlignment="0" applyProtection="0"/>
    <xf numFmtId="9" fontId="29" fillId="0" borderId="0" applyFont="0" applyFill="0" applyBorder="0" applyAlignment="0" applyProtection="0"/>
    <xf numFmtId="43" fontId="32" fillId="0" borderId="0" applyFont="0" applyFill="0" applyBorder="0" applyAlignment="0" applyProtection="0"/>
    <xf numFmtId="0" fontId="12" fillId="0" borderId="0"/>
  </cellStyleXfs>
  <cellXfs count="707">
    <xf numFmtId="0" fontId="0" fillId="0" borderId="0" xfId="0"/>
    <xf numFmtId="0" fontId="2" fillId="0" borderId="0" xfId="0" applyFont="1"/>
    <xf numFmtId="0" fontId="0" fillId="0" borderId="0" xfId="0" applyAlignment="1">
      <alignment vertical="center"/>
    </xf>
    <xf numFmtId="0" fontId="2" fillId="0" borderId="0" xfId="0" applyFont="1" applyAlignment="1">
      <alignment vertical="top"/>
    </xf>
    <xf numFmtId="0" fontId="6" fillId="0" borderId="0" xfId="0" applyFont="1"/>
    <xf numFmtId="0" fontId="4" fillId="0" borderId="0" xfId="0" applyFont="1" applyAlignment="1">
      <alignment vertical="top"/>
    </xf>
    <xf numFmtId="166" fontId="5" fillId="0" borderId="0" xfId="0" applyNumberFormat="1" applyFont="1" applyAlignment="1">
      <alignment horizontal="center" vertical="top" wrapText="1"/>
    </xf>
    <xf numFmtId="0" fontId="0" fillId="0" borderId="0" xfId="0" applyAlignment="1">
      <alignment vertical="top"/>
    </xf>
    <xf numFmtId="166" fontId="5" fillId="2" borderId="1" xfId="0" applyNumberFormat="1" applyFont="1" applyFill="1" applyBorder="1" applyAlignment="1">
      <alignment horizontal="center" vertical="top" wrapText="1"/>
    </xf>
    <xf numFmtId="6" fontId="4" fillId="0" borderId="1" xfId="0" applyNumberFormat="1" applyFont="1" applyBorder="1" applyAlignment="1">
      <alignment horizontal="right" vertical="top"/>
    </xf>
    <xf numFmtId="0" fontId="4" fillId="0" borderId="1" xfId="0" applyFont="1" applyBorder="1" applyAlignment="1">
      <alignment horizontal="center" vertical="top"/>
    </xf>
    <xf numFmtId="0" fontId="5" fillId="0" borderId="1" xfId="0" applyFont="1" applyBorder="1" applyAlignment="1">
      <alignment horizontal="center" vertical="top"/>
    </xf>
    <xf numFmtId="164" fontId="5" fillId="0" borderId="1" xfId="0" applyNumberFormat="1" applyFont="1" applyBorder="1" applyAlignment="1">
      <alignment horizontal="right" vertical="top" wrapText="1"/>
    </xf>
    <xf numFmtId="6" fontId="4" fillId="0" borderId="3" xfId="0" applyNumberFormat="1" applyFont="1" applyBorder="1" applyAlignment="1">
      <alignment horizontal="right" vertical="top"/>
    </xf>
    <xf numFmtId="0" fontId="4" fillId="0" borderId="2" xfId="0" applyFont="1" applyBorder="1" applyAlignment="1">
      <alignment horizontal="center" vertical="top"/>
    </xf>
    <xf numFmtId="0" fontId="4" fillId="0" borderId="1" xfId="0" applyFont="1" applyBorder="1" applyAlignment="1">
      <alignment horizontal="right" vertical="top"/>
    </xf>
    <xf numFmtId="0" fontId="4" fillId="0" borderId="1" xfId="0" applyFont="1" applyBorder="1" applyAlignment="1">
      <alignment horizontal="right" vertical="top" wrapText="1"/>
    </xf>
    <xf numFmtId="166" fontId="4" fillId="0" borderId="1" xfId="0" applyNumberFormat="1" applyFont="1" applyBorder="1" applyAlignment="1">
      <alignment horizontal="right" vertical="top" wrapText="1"/>
    </xf>
    <xf numFmtId="0" fontId="4" fillId="0" borderId="2" xfId="0" applyFont="1" applyBorder="1" applyAlignment="1">
      <alignment horizontal="left" vertical="top"/>
    </xf>
    <xf numFmtId="3" fontId="4" fillId="0" borderId="1" xfId="0" applyNumberFormat="1" applyFont="1" applyBorder="1" applyAlignment="1">
      <alignment horizontal="right" vertical="center" wrapText="1"/>
    </xf>
    <xf numFmtId="3" fontId="5" fillId="0" borderId="5" xfId="0" applyNumberFormat="1" applyFont="1" applyBorder="1" applyAlignment="1">
      <alignment horizontal="right"/>
    </xf>
    <xf numFmtId="6" fontId="5" fillId="0" borderId="5" xfId="0" applyNumberFormat="1" applyFont="1" applyBorder="1" applyAlignment="1">
      <alignment horizontal="right"/>
    </xf>
    <xf numFmtId="6" fontId="4" fillId="0" borderId="6" xfId="0" applyNumberFormat="1" applyFont="1" applyBorder="1" applyAlignment="1">
      <alignment horizontal="right"/>
    </xf>
    <xf numFmtId="0" fontId="4" fillId="2" borderId="1" xfId="0" applyFont="1" applyFill="1" applyBorder="1" applyAlignment="1">
      <alignment horizontal="right" vertical="top"/>
    </xf>
    <xf numFmtId="6" fontId="5" fillId="0" borderId="1" xfId="0" applyNumberFormat="1" applyFont="1" applyBorder="1" applyAlignment="1">
      <alignment horizontal="right"/>
    </xf>
    <xf numFmtId="6" fontId="5" fillId="0" borderId="3" xfId="0" applyNumberFormat="1" applyFont="1" applyBorder="1" applyAlignment="1">
      <alignment horizontal="right"/>
    </xf>
    <xf numFmtId="0" fontId="5" fillId="0" borderId="1" xfId="0" applyFont="1" applyBorder="1" applyAlignment="1">
      <alignment horizontal="right" indent="2"/>
    </xf>
    <xf numFmtId="0" fontId="4" fillId="0" borderId="1" xfId="0" applyFont="1" applyBorder="1"/>
    <xf numFmtId="3" fontId="4" fillId="0" borderId="1" xfId="0" applyNumberFormat="1" applyFont="1" applyBorder="1" applyAlignment="1">
      <alignment horizontal="right"/>
    </xf>
    <xf numFmtId="3" fontId="5" fillId="0" borderId="1" xfId="0" applyNumberFormat="1" applyFont="1" applyBorder="1" applyAlignment="1">
      <alignment horizontal="right"/>
    </xf>
    <xf numFmtId="0" fontId="5" fillId="0" borderId="5" xfId="0" applyFont="1" applyBorder="1" applyAlignment="1">
      <alignment horizontal="right" indent="2"/>
    </xf>
    <xf numFmtId="3" fontId="4" fillId="0" borderId="1" xfId="0" applyNumberFormat="1" applyFont="1" applyBorder="1" applyAlignment="1">
      <alignment horizontal="right" vertical="top"/>
    </xf>
    <xf numFmtId="3" fontId="4" fillId="0" borderId="1" xfId="0" applyNumberFormat="1" applyFont="1" applyBorder="1" applyAlignment="1">
      <alignment horizontal="right" vertical="top" wrapText="1"/>
    </xf>
    <xf numFmtId="0" fontId="4" fillId="0" borderId="2" xfId="0" applyFont="1" applyBorder="1" applyAlignment="1">
      <alignment horizontal="left"/>
    </xf>
    <xf numFmtId="3" fontId="4" fillId="0" borderId="1" xfId="0" applyNumberFormat="1" applyFont="1" applyBorder="1" applyAlignment="1" applyProtection="1">
      <alignment horizontal="right" vertical="top"/>
      <protection locked="0"/>
    </xf>
    <xf numFmtId="0" fontId="4" fillId="0" borderId="1" xfId="0" applyFont="1" applyBorder="1" applyAlignment="1" applyProtection="1">
      <alignment horizontal="right" vertical="top"/>
      <protection locked="0"/>
    </xf>
    <xf numFmtId="0" fontId="5" fillId="0" borderId="1" xfId="0" applyFont="1" applyBorder="1" applyAlignment="1">
      <alignment horizontal="left"/>
    </xf>
    <xf numFmtId="166" fontId="4" fillId="0" borderId="1" xfId="0" applyNumberFormat="1" applyFont="1" applyBorder="1" applyAlignment="1">
      <alignment horizontal="right" vertical="top"/>
    </xf>
    <xf numFmtId="166" fontId="4" fillId="0" borderId="1" xfId="0" applyNumberFormat="1" applyFont="1" applyBorder="1" applyAlignment="1">
      <alignment horizontal="right"/>
    </xf>
    <xf numFmtId="3" fontId="4" fillId="0" borderId="1" xfId="0" applyNumberFormat="1" applyFont="1" applyBorder="1" applyAlignment="1" applyProtection="1">
      <alignment horizontal="right" vertical="top" wrapText="1"/>
      <protection locked="0"/>
    </xf>
    <xf numFmtId="0" fontId="5" fillId="0" borderId="1" xfId="0" applyFont="1" applyBorder="1"/>
    <xf numFmtId="0" fontId="4" fillId="0" borderId="1" xfId="0" applyFont="1" applyBorder="1" applyAlignment="1" applyProtection="1">
      <alignment horizontal="right" vertical="top" wrapText="1"/>
      <protection locked="0"/>
    </xf>
    <xf numFmtId="6" fontId="9" fillId="0" borderId="0" xfId="0" applyNumberFormat="1" applyFont="1" applyAlignment="1">
      <alignment horizontal="right"/>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6" fontId="4" fillId="0" borderId="1" xfId="0" applyNumberFormat="1" applyFont="1" applyBorder="1" applyAlignment="1">
      <alignment horizontal="right" vertical="center"/>
    </xf>
    <xf numFmtId="6" fontId="4" fillId="0" borderId="3" xfId="0" applyNumberFormat="1" applyFont="1" applyBorder="1" applyAlignment="1">
      <alignment horizontal="right" vertical="center"/>
    </xf>
    <xf numFmtId="164" fontId="5" fillId="0" borderId="1" xfId="0" applyNumberFormat="1" applyFont="1" applyBorder="1" applyAlignment="1">
      <alignment horizontal="center" vertical="top" wrapText="1"/>
    </xf>
    <xf numFmtId="3"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165" fontId="5" fillId="0" borderId="1" xfId="0" applyNumberFormat="1" applyFont="1" applyBorder="1" applyAlignment="1">
      <alignment horizontal="center" vertical="top" wrapText="1"/>
    </xf>
    <xf numFmtId="0" fontId="4" fillId="0" borderId="1" xfId="0" applyFont="1" applyBorder="1" applyAlignment="1">
      <alignment horizontal="right" vertical="top" indent="2"/>
    </xf>
    <xf numFmtId="0" fontId="5" fillId="0" borderId="2"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3" fontId="5" fillId="0" borderId="8" xfId="0" applyNumberFormat="1" applyFont="1" applyBorder="1" applyAlignment="1">
      <alignment horizontal="right" vertical="top" wrapText="1"/>
    </xf>
    <xf numFmtId="164" fontId="5" fillId="0" borderId="8" xfId="0" applyNumberFormat="1" applyFont="1" applyBorder="1" applyAlignment="1">
      <alignment horizontal="right" vertical="top" wrapText="1"/>
    </xf>
    <xf numFmtId="6" fontId="5" fillId="0" borderId="8" xfId="0" applyNumberFormat="1" applyFont="1" applyBorder="1" applyAlignment="1">
      <alignment horizontal="right" vertical="top" wrapText="1"/>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3" fontId="5" fillId="0" borderId="5"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164" fontId="5" fillId="0" borderId="5" xfId="0" applyNumberFormat="1" applyFont="1" applyBorder="1" applyAlignment="1">
      <alignment horizontal="center" vertical="center" wrapText="1" shrinkToFit="1"/>
    </xf>
    <xf numFmtId="164" fontId="5" fillId="0" borderId="5" xfId="0" applyNumberFormat="1" applyFont="1" applyBorder="1" applyAlignment="1">
      <alignment horizontal="center" vertical="center" wrapText="1"/>
    </xf>
    <xf numFmtId="0" fontId="4" fillId="0" borderId="0" xfId="0" applyFont="1" applyAlignment="1">
      <alignment horizontal="left"/>
    </xf>
    <xf numFmtId="0" fontId="5" fillId="0" borderId="0" xfId="0" applyFont="1" applyAlignment="1">
      <alignment horizontal="right"/>
    </xf>
    <xf numFmtId="3" fontId="5" fillId="0" borderId="0" xfId="0" applyNumberFormat="1" applyFont="1" applyAlignment="1">
      <alignment horizontal="right"/>
    </xf>
    <xf numFmtId="0" fontId="5" fillId="0" borderId="0" xfId="0" applyFont="1" applyAlignment="1">
      <alignment horizontal="right" indent="2"/>
    </xf>
    <xf numFmtId="6" fontId="5" fillId="0" borderId="0" xfId="0" applyNumberFormat="1" applyFont="1" applyAlignment="1">
      <alignment horizontal="right"/>
    </xf>
    <xf numFmtId="0" fontId="5" fillId="0" borderId="1" xfId="0" applyFont="1" applyBorder="1" applyAlignment="1">
      <alignment horizontal="left" wrapText="1"/>
    </xf>
    <xf numFmtId="0" fontId="5" fillId="0" borderId="5" xfId="0" applyFont="1" applyBorder="1"/>
    <xf numFmtId="0" fontId="4" fillId="0" borderId="0" xfId="0" applyFont="1"/>
    <xf numFmtId="3" fontId="4" fillId="0" borderId="0" xfId="0" applyNumberFormat="1" applyFont="1" applyAlignment="1">
      <alignment horizontal="right"/>
    </xf>
    <xf numFmtId="0" fontId="5" fillId="0" borderId="0" xfId="0" applyFont="1" applyAlignment="1">
      <alignment horizontal="left"/>
    </xf>
    <xf numFmtId="0" fontId="6" fillId="0" borderId="0" xfId="0" applyFont="1" applyAlignment="1">
      <alignment vertical="top"/>
    </xf>
    <xf numFmtId="0" fontId="5" fillId="0" borderId="0" xfId="0" applyFont="1" applyAlignment="1">
      <alignment horizontal="left" vertical="center"/>
    </xf>
    <xf numFmtId="0" fontId="6" fillId="0" borderId="0" xfId="0" applyFont="1" applyAlignment="1">
      <alignment horizontal="left"/>
    </xf>
    <xf numFmtId="0" fontId="4" fillId="0" borderId="1" xfId="0" applyFont="1" applyBorder="1" applyAlignment="1">
      <alignment horizontal="left"/>
    </xf>
    <xf numFmtId="0" fontId="5" fillId="0" borderId="3" xfId="0" applyFont="1" applyBorder="1" applyAlignment="1">
      <alignment horizontal="center" vertical="center"/>
    </xf>
    <xf numFmtId="6" fontId="4" fillId="0" borderId="6" xfId="0" applyNumberFormat="1" applyFont="1" applyBorder="1"/>
    <xf numFmtId="6" fontId="4" fillId="0" borderId="3" xfId="0" applyNumberFormat="1" applyFont="1" applyBorder="1"/>
    <xf numFmtId="9" fontId="5" fillId="0" borderId="8" xfId="0" applyNumberFormat="1" applyFont="1" applyBorder="1" applyAlignment="1" applyProtection="1">
      <alignment horizontal="right" vertical="top" wrapText="1"/>
      <protection locked="0"/>
    </xf>
    <xf numFmtId="0" fontId="15" fillId="0" borderId="0" xfId="0" applyFont="1" applyAlignment="1">
      <alignment horizontal="center"/>
    </xf>
    <xf numFmtId="6" fontId="5" fillId="0" borderId="14" xfId="0" applyNumberFormat="1" applyFont="1" applyBorder="1"/>
    <xf numFmtId="0" fontId="4" fillId="0" borderId="2" xfId="0" applyFont="1" applyBorder="1" applyAlignment="1">
      <alignment horizontal="center" vertical="center" wrapText="1"/>
    </xf>
    <xf numFmtId="3" fontId="4" fillId="0" borderId="3" xfId="0" applyNumberFormat="1" applyFont="1" applyBorder="1" applyAlignment="1">
      <alignment horizontal="right" vertical="top"/>
    </xf>
    <xf numFmtId="0" fontId="0" fillId="0" borderId="1" xfId="0" applyBorder="1"/>
    <xf numFmtId="0" fontId="4" fillId="0" borderId="1" xfId="0" applyFont="1" applyBorder="1" applyAlignment="1">
      <alignment horizontal="left" vertical="center"/>
    </xf>
    <xf numFmtId="0" fontId="4" fillId="0" borderId="1" xfId="0" applyFont="1" applyBorder="1" applyAlignment="1">
      <alignment vertical="center"/>
    </xf>
    <xf numFmtId="168" fontId="5" fillId="0" borderId="1" xfId="0" applyNumberFormat="1" applyFont="1" applyBorder="1" applyAlignment="1">
      <alignment vertical="center"/>
    </xf>
    <xf numFmtId="6" fontId="5" fillId="0" borderId="3" xfId="0" applyNumberFormat="1" applyFont="1" applyBorder="1" applyAlignment="1">
      <alignment horizontal="right" vertical="center"/>
    </xf>
    <xf numFmtId="0" fontId="5" fillId="0" borderId="10" xfId="0" applyFont="1" applyBorder="1" applyAlignment="1">
      <alignment horizontal="left" vertical="center"/>
    </xf>
    <xf numFmtId="0" fontId="4" fillId="0" borderId="11" xfId="0" applyFont="1" applyBorder="1" applyAlignment="1">
      <alignment vertical="center"/>
    </xf>
    <xf numFmtId="168" fontId="5" fillId="0" borderId="11" xfId="0" applyNumberFormat="1" applyFont="1" applyBorder="1" applyAlignment="1">
      <alignment vertical="center"/>
    </xf>
    <xf numFmtId="6" fontId="5" fillId="0" borderId="15" xfId="0" applyNumberFormat="1" applyFont="1" applyBorder="1" applyAlignment="1">
      <alignment horizontal="right" vertical="center"/>
    </xf>
    <xf numFmtId="0" fontId="6" fillId="0" borderId="0" xfId="0" applyFont="1" applyAlignment="1" applyProtection="1">
      <alignment vertical="top" wrapText="1"/>
      <protection locked="0"/>
    </xf>
    <xf numFmtId="0" fontId="5" fillId="0" borderId="1" xfId="0" applyFont="1" applyBorder="1" applyAlignment="1">
      <alignment vertical="center"/>
    </xf>
    <xf numFmtId="0" fontId="5" fillId="0" borderId="1" xfId="0" applyFont="1" applyBorder="1" applyAlignment="1">
      <alignment horizontal="center" wrapText="1"/>
    </xf>
    <xf numFmtId="0" fontId="5" fillId="0" borderId="3" xfId="0" applyFont="1" applyBorder="1" applyAlignment="1">
      <alignment horizontal="center" wrapText="1"/>
    </xf>
    <xf numFmtId="0" fontId="6" fillId="0" borderId="0" xfId="0" applyFont="1" applyAlignment="1">
      <alignment vertical="top" wrapText="1"/>
    </xf>
    <xf numFmtId="0" fontId="5" fillId="0" borderId="16" xfId="0" applyFont="1" applyBorder="1" applyAlignment="1">
      <alignment horizontal="left"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164" fontId="4" fillId="0" borderId="1" xfId="0" applyNumberFormat="1" applyFont="1" applyBorder="1" applyAlignment="1" applyProtection="1">
      <alignment vertical="top" wrapText="1"/>
      <protection locked="0"/>
    </xf>
    <xf numFmtId="3" fontId="4" fillId="2" borderId="1" xfId="0" applyNumberFormat="1" applyFont="1" applyFill="1" applyBorder="1" applyAlignment="1" applyProtection="1">
      <alignment horizontal="right" vertical="top"/>
      <protection locked="0"/>
    </xf>
    <xf numFmtId="0" fontId="4" fillId="2" borderId="1" xfId="0" applyFont="1" applyFill="1" applyBorder="1" applyAlignment="1" applyProtection="1">
      <alignment horizontal="right" vertical="top"/>
      <protection locked="0"/>
    </xf>
    <xf numFmtId="3" fontId="4" fillId="2" borderId="1" xfId="0" applyNumberFormat="1" applyFont="1" applyFill="1" applyBorder="1" applyAlignment="1">
      <alignment horizontal="right" vertical="top"/>
    </xf>
    <xf numFmtId="0" fontId="4" fillId="2" borderId="1" xfId="0" applyFont="1" applyFill="1" applyBorder="1" applyAlignment="1">
      <alignment horizontal="right" vertical="top" indent="2"/>
    </xf>
    <xf numFmtId="6" fontId="4" fillId="2" borderId="1" xfId="0" applyNumberFormat="1" applyFont="1" applyFill="1" applyBorder="1" applyAlignment="1">
      <alignment horizontal="right"/>
    </xf>
    <xf numFmtId="6" fontId="4" fillId="2" borderId="3" xfId="0" applyNumberFormat="1" applyFont="1" applyFill="1" applyBorder="1" applyAlignment="1">
      <alignment horizontal="right"/>
    </xf>
    <xf numFmtId="166" fontId="4" fillId="0" borderId="1" xfId="0" applyNumberFormat="1" applyFont="1" applyBorder="1" applyAlignment="1" applyProtection="1">
      <alignment horizontal="right" vertical="top" wrapText="1"/>
      <protection locked="0"/>
    </xf>
    <xf numFmtId="0" fontId="4" fillId="0" borderId="1" xfId="0" applyFont="1" applyBorder="1" applyAlignment="1">
      <alignment horizontal="right" vertical="center"/>
    </xf>
    <xf numFmtId="0" fontId="7" fillId="0" borderId="0" xfId="0" applyFont="1"/>
    <xf numFmtId="3" fontId="4" fillId="0" borderId="1" xfId="0" applyNumberFormat="1"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3" fontId="4" fillId="0" borderId="1" xfId="0" applyNumberFormat="1" applyFont="1" applyBorder="1" applyAlignment="1">
      <alignment horizontal="right" vertical="center"/>
    </xf>
    <xf numFmtId="0" fontId="5" fillId="0" borderId="1" xfId="0" applyFont="1" applyBorder="1" applyAlignment="1">
      <alignment horizontal="right" vertical="center"/>
    </xf>
    <xf numFmtId="6" fontId="5" fillId="0" borderId="1" xfId="0" applyNumberFormat="1" applyFont="1" applyBorder="1" applyAlignment="1">
      <alignment horizontal="right" vertical="center"/>
    </xf>
    <xf numFmtId="166" fontId="5" fillId="2" borderId="1" xfId="0" applyNumberFormat="1" applyFont="1" applyFill="1" applyBorder="1" applyAlignment="1">
      <alignment horizontal="center" vertical="center" wrapText="1"/>
    </xf>
    <xf numFmtId="3" fontId="5" fillId="0" borderId="1" xfId="0" applyNumberFormat="1" applyFont="1" applyBorder="1" applyAlignment="1">
      <alignment horizontal="right" vertical="center"/>
    </xf>
    <xf numFmtId="0" fontId="4" fillId="0" borderId="1" xfId="0" applyFont="1" applyBorder="1" applyAlignment="1">
      <alignment horizontal="right" vertical="center" wrapText="1"/>
    </xf>
    <xf numFmtId="166" fontId="5" fillId="0" borderId="1" xfId="0" applyNumberFormat="1" applyFont="1" applyBorder="1" applyAlignment="1">
      <alignment horizontal="center" vertical="center" wrapText="1"/>
    </xf>
    <xf numFmtId="3" fontId="4" fillId="0" borderId="1" xfId="0" applyNumberFormat="1" applyFont="1" applyBorder="1" applyAlignment="1" applyProtection="1">
      <alignment horizontal="right" vertical="center" wrapText="1"/>
      <protection locked="0"/>
    </xf>
    <xf numFmtId="0" fontId="4" fillId="0" borderId="1" xfId="0" applyFont="1" applyBorder="1" applyAlignment="1" applyProtection="1">
      <alignment horizontal="right" vertical="center" wrapText="1"/>
      <protection locked="0"/>
    </xf>
    <xf numFmtId="0" fontId="5" fillId="0" borderId="11" xfId="0" applyFont="1" applyBorder="1" applyAlignment="1">
      <alignment horizontal="center" wrapText="1"/>
    </xf>
    <xf numFmtId="0" fontId="5" fillId="0" borderId="11" xfId="0" applyFont="1" applyBorder="1"/>
    <xf numFmtId="0" fontId="5" fillId="0" borderId="15" xfId="0" applyFont="1" applyBorder="1" applyAlignment="1">
      <alignment horizontal="center" wrapText="1"/>
    </xf>
    <xf numFmtId="166" fontId="4" fillId="0" borderId="1" xfId="0" applyNumberFormat="1" applyFont="1" applyBorder="1" applyAlignment="1" applyProtection="1">
      <alignment horizontal="right" vertical="center" wrapText="1"/>
      <protection locked="0"/>
    </xf>
    <xf numFmtId="0" fontId="5" fillId="0" borderId="1" xfId="0" applyFont="1" applyBorder="1" applyAlignment="1">
      <alignment horizontal="right" vertical="center" indent="2"/>
    </xf>
    <xf numFmtId="164" fontId="4" fillId="2" borderId="21" xfId="0" applyNumberFormat="1" applyFont="1" applyFill="1" applyBorder="1" applyAlignment="1">
      <alignment vertical="center" wrapText="1"/>
    </xf>
    <xf numFmtId="3" fontId="4" fillId="2" borderId="22" xfId="0" applyNumberFormat="1" applyFont="1" applyFill="1" applyBorder="1" applyAlignment="1">
      <alignment horizontal="right" vertical="center"/>
    </xf>
    <xf numFmtId="0" fontId="4" fillId="2" borderId="22" xfId="0" applyFont="1" applyFill="1" applyBorder="1" applyAlignment="1">
      <alignment horizontal="right" vertical="center"/>
    </xf>
    <xf numFmtId="6" fontId="4" fillId="2" borderId="22" xfId="0" applyNumberFormat="1" applyFont="1" applyFill="1" applyBorder="1" applyAlignment="1">
      <alignment horizontal="right" vertical="center"/>
    </xf>
    <xf numFmtId="6" fontId="4" fillId="2" borderId="23" xfId="0" applyNumberFormat="1" applyFont="1" applyFill="1" applyBorder="1" applyAlignment="1">
      <alignment horizontal="right" vertical="center"/>
    </xf>
    <xf numFmtId="164" fontId="4" fillId="2" borderId="13" xfId="0" applyNumberFormat="1" applyFont="1" applyFill="1" applyBorder="1" applyAlignment="1">
      <alignment vertical="center" wrapText="1"/>
    </xf>
    <xf numFmtId="3" fontId="4" fillId="2" borderId="0" xfId="0" applyNumberFormat="1" applyFont="1" applyFill="1" applyAlignment="1">
      <alignment horizontal="right" vertical="center"/>
    </xf>
    <xf numFmtId="0" fontId="4" fillId="2" borderId="0" xfId="0" applyFont="1" applyFill="1" applyAlignment="1">
      <alignment horizontal="right" vertical="center"/>
    </xf>
    <xf numFmtId="6" fontId="4" fillId="2" borderId="0" xfId="0" applyNumberFormat="1" applyFont="1" applyFill="1" applyAlignment="1">
      <alignment horizontal="right" vertical="center"/>
    </xf>
    <xf numFmtId="6" fontId="4" fillId="2" borderId="24" xfId="0" applyNumberFormat="1" applyFont="1" applyFill="1" applyBorder="1" applyAlignment="1">
      <alignment horizontal="right" vertical="center"/>
    </xf>
    <xf numFmtId="164" fontId="4" fillId="2" borderId="25" xfId="0" applyNumberFormat="1" applyFont="1" applyFill="1" applyBorder="1" applyAlignment="1">
      <alignment vertical="center" wrapText="1"/>
    </xf>
    <xf numFmtId="3" fontId="4" fillId="2" borderId="26" xfId="0" applyNumberFormat="1" applyFont="1" applyFill="1" applyBorder="1" applyAlignment="1">
      <alignment horizontal="right" vertical="center"/>
    </xf>
    <xf numFmtId="0" fontId="4" fillId="2" borderId="26" xfId="0" applyFont="1" applyFill="1" applyBorder="1" applyAlignment="1">
      <alignment horizontal="right" vertical="center"/>
    </xf>
    <xf numFmtId="6" fontId="4" fillId="2" borderId="26" xfId="0" applyNumberFormat="1" applyFont="1" applyFill="1" applyBorder="1" applyAlignment="1">
      <alignment horizontal="right" vertical="center"/>
    </xf>
    <xf numFmtId="6" fontId="4" fillId="2" borderId="27" xfId="0" applyNumberFormat="1" applyFont="1" applyFill="1" applyBorder="1" applyAlignment="1">
      <alignment horizontal="right" vertical="center"/>
    </xf>
    <xf numFmtId="9" fontId="5" fillId="0" borderId="8" xfId="0" applyNumberFormat="1" applyFont="1" applyBorder="1" applyAlignment="1" applyProtection="1">
      <alignment horizontal="right" vertical="center" wrapText="1"/>
      <protection locked="0"/>
    </xf>
    <xf numFmtId="3" fontId="5" fillId="0" borderId="8" xfId="0" applyNumberFormat="1" applyFont="1" applyBorder="1" applyAlignment="1">
      <alignment horizontal="right" vertical="center" wrapText="1"/>
    </xf>
    <xf numFmtId="164" fontId="5" fillId="0" borderId="8" xfId="0" applyNumberFormat="1" applyFont="1" applyBorder="1" applyAlignment="1">
      <alignment horizontal="right" vertical="center" wrapText="1"/>
    </xf>
    <xf numFmtId="6" fontId="5" fillId="0" borderId="8" xfId="0" applyNumberFormat="1" applyFont="1" applyBorder="1" applyAlignment="1">
      <alignment horizontal="right" vertical="center" wrapText="1"/>
    </xf>
    <xf numFmtId="6" fontId="5" fillId="0" borderId="14" xfId="0" applyNumberFormat="1" applyFont="1" applyBorder="1" applyAlignment="1">
      <alignment vertical="center"/>
    </xf>
    <xf numFmtId="164" fontId="4" fillId="2" borderId="1" xfId="0" applyNumberFormat="1" applyFont="1" applyFill="1" applyBorder="1" applyAlignment="1" applyProtection="1">
      <alignment vertical="top" wrapText="1"/>
      <protection locked="0"/>
    </xf>
    <xf numFmtId="164" fontId="4" fillId="0" borderId="1" xfId="0" applyNumberFormat="1" applyFont="1" applyBorder="1" applyAlignment="1" applyProtection="1">
      <alignment vertical="center" wrapText="1"/>
      <protection locked="0"/>
    </xf>
    <xf numFmtId="164" fontId="4" fillId="2" borderId="21" xfId="0" applyNumberFormat="1" applyFont="1" applyFill="1" applyBorder="1" applyAlignment="1" applyProtection="1">
      <alignment vertical="center" wrapText="1"/>
      <protection locked="0"/>
    </xf>
    <xf numFmtId="164" fontId="4" fillId="2" borderId="13" xfId="0" applyNumberFormat="1" applyFont="1" applyFill="1" applyBorder="1" applyAlignment="1" applyProtection="1">
      <alignment vertical="center" wrapText="1"/>
      <protection locked="0"/>
    </xf>
    <xf numFmtId="164" fontId="4" fillId="2" borderId="25" xfId="0" applyNumberFormat="1" applyFont="1" applyFill="1" applyBorder="1" applyAlignment="1" applyProtection="1">
      <alignment vertical="center" wrapText="1"/>
      <protection locked="0"/>
    </xf>
    <xf numFmtId="0" fontId="4" fillId="0" borderId="10" xfId="0" applyFont="1" applyBorder="1" applyAlignment="1">
      <alignment horizontal="center" vertical="center"/>
    </xf>
    <xf numFmtId="0" fontId="4" fillId="0" borderId="22" xfId="0" applyFont="1" applyBorder="1" applyAlignment="1">
      <alignment horizontal="center" vertical="center"/>
    </xf>
    <xf numFmtId="166" fontId="4" fillId="0" borderId="11" xfId="0" applyNumberFormat="1" applyFont="1" applyBorder="1" applyAlignment="1" applyProtection="1">
      <alignment horizontal="right" vertical="center" wrapText="1"/>
      <protection locked="0"/>
    </xf>
    <xf numFmtId="3" fontId="4" fillId="0" borderId="11" xfId="0" applyNumberFormat="1" applyFont="1" applyBorder="1" applyAlignment="1" applyProtection="1">
      <alignment horizontal="right" vertical="center" wrapText="1"/>
      <protection locked="0"/>
    </xf>
    <xf numFmtId="0" fontId="4" fillId="0" borderId="11" xfId="0" applyFont="1" applyBorder="1" applyAlignment="1" applyProtection="1">
      <alignment horizontal="right" vertical="center" wrapText="1"/>
      <protection locked="0"/>
    </xf>
    <xf numFmtId="3" fontId="4" fillId="0" borderId="11" xfId="0" applyNumberFormat="1" applyFont="1" applyBorder="1" applyAlignment="1">
      <alignment horizontal="right" vertical="center" wrapText="1"/>
    </xf>
    <xf numFmtId="0" fontId="4" fillId="0" borderId="11" xfId="0" applyFont="1" applyBorder="1" applyAlignment="1">
      <alignment horizontal="right" vertical="center" wrapText="1"/>
    </xf>
    <xf numFmtId="6" fontId="4" fillId="0" borderId="11" xfId="0" applyNumberFormat="1" applyFont="1" applyBorder="1" applyAlignment="1">
      <alignment horizontal="right" vertical="center"/>
    </xf>
    <xf numFmtId="6" fontId="4" fillId="0" borderId="15" xfId="0" applyNumberFormat="1" applyFont="1" applyBorder="1" applyAlignment="1">
      <alignment horizontal="right" vertical="center"/>
    </xf>
    <xf numFmtId="166" fontId="4" fillId="0" borderId="11" xfId="0" applyNumberFormat="1" applyFont="1" applyBorder="1" applyAlignment="1" applyProtection="1">
      <alignment horizontal="right" vertical="top" wrapText="1"/>
      <protection locked="0"/>
    </xf>
    <xf numFmtId="3" fontId="4" fillId="0" borderId="11" xfId="0" applyNumberFormat="1" applyFont="1" applyBorder="1" applyAlignment="1" applyProtection="1">
      <alignment horizontal="right" vertical="top" wrapText="1"/>
      <protection locked="0"/>
    </xf>
    <xf numFmtId="0" fontId="4" fillId="0" borderId="11" xfId="0" applyFont="1" applyBorder="1" applyAlignment="1">
      <alignment horizontal="right" vertical="top"/>
    </xf>
    <xf numFmtId="0" fontId="4" fillId="0" borderId="11" xfId="0" applyFont="1" applyBorder="1" applyAlignment="1" applyProtection="1">
      <alignment horizontal="right" vertical="top" wrapText="1"/>
      <protection locked="0"/>
    </xf>
    <xf numFmtId="3" fontId="4" fillId="0" borderId="11" xfId="0" applyNumberFormat="1" applyFont="1" applyBorder="1" applyAlignment="1">
      <alignment horizontal="right" vertical="top" wrapText="1"/>
    </xf>
    <xf numFmtId="0" fontId="21" fillId="0" borderId="0" xfId="0" applyFont="1"/>
    <xf numFmtId="0" fontId="4" fillId="0" borderId="1" xfId="0" applyFont="1" applyBorder="1" applyAlignment="1" applyProtection="1">
      <alignment horizontal="right" vertical="center" indent="1"/>
      <protection locked="0"/>
    </xf>
    <xf numFmtId="2" fontId="4" fillId="0" borderId="1" xfId="0" applyNumberFormat="1" applyFont="1" applyBorder="1" applyAlignment="1" applyProtection="1">
      <alignment horizontal="right" vertical="center" wrapText="1" indent="1"/>
      <protection locked="0"/>
    </xf>
    <xf numFmtId="0" fontId="5" fillId="0" borderId="0" xfId="0" applyFont="1"/>
    <xf numFmtId="0" fontId="0" fillId="0" borderId="0" xfId="0" applyAlignment="1">
      <alignment horizontal="right"/>
    </xf>
    <xf numFmtId="0" fontId="7" fillId="0" borderId="0" xfId="0" applyFont="1" applyAlignment="1">
      <alignment horizontal="left"/>
    </xf>
    <xf numFmtId="166" fontId="4" fillId="2" borderId="5" xfId="0" applyNumberFormat="1" applyFont="1" applyFill="1" applyBorder="1" applyAlignment="1">
      <alignment horizontal="center" vertical="top" wrapText="1"/>
    </xf>
    <xf numFmtId="0" fontId="4" fillId="0" borderId="5" xfId="0" applyFont="1" applyBorder="1" applyAlignment="1">
      <alignment horizontal="right" indent="1"/>
    </xf>
    <xf numFmtId="6" fontId="4" fillId="0" borderId="1" xfId="0" applyNumberFormat="1" applyFont="1" applyBorder="1" applyAlignment="1">
      <alignment vertical="top"/>
    </xf>
    <xf numFmtId="8" fontId="4" fillId="0" borderId="1" xfId="0" applyNumberFormat="1" applyFont="1" applyBorder="1" applyAlignment="1">
      <alignment horizontal="right" vertical="top" indent="1"/>
    </xf>
    <xf numFmtId="166" fontId="4" fillId="2" borderId="8" xfId="0" applyNumberFormat="1" applyFont="1" applyFill="1" applyBorder="1" applyAlignment="1">
      <alignment horizontal="center" vertical="top" wrapText="1"/>
    </xf>
    <xf numFmtId="166" fontId="4" fillId="0" borderId="20" xfId="0" applyNumberFormat="1" applyFont="1" applyBorder="1" applyAlignment="1" applyProtection="1">
      <alignment horizontal="right" vertical="center" wrapText="1" indent="1"/>
      <protection locked="0"/>
    </xf>
    <xf numFmtId="1" fontId="5" fillId="0" borderId="1" xfId="0" applyNumberFormat="1" applyFont="1" applyBorder="1" applyAlignment="1">
      <alignment horizontal="right" vertical="center" indent="1"/>
    </xf>
    <xf numFmtId="1" fontId="4" fillId="0" borderId="1" xfId="0" applyNumberFormat="1" applyFont="1" applyBorder="1" applyAlignment="1">
      <alignment horizontal="right" vertical="center" indent="1"/>
    </xf>
    <xf numFmtId="0" fontId="12" fillId="0" borderId="0" xfId="0" applyFont="1"/>
    <xf numFmtId="0" fontId="5" fillId="0" borderId="2" xfId="0" applyFont="1" applyBorder="1" applyAlignment="1">
      <alignment horizontal="center" vertical="center"/>
    </xf>
    <xf numFmtId="0" fontId="5" fillId="0" borderId="26" xfId="0" applyFont="1" applyBorder="1" applyAlignment="1">
      <alignment horizontal="center" vertical="center"/>
    </xf>
    <xf numFmtId="0" fontId="5" fillId="0" borderId="1" xfId="0" applyFont="1" applyBorder="1" applyAlignment="1">
      <alignment horizontal="right" indent="1"/>
    </xf>
    <xf numFmtId="6" fontId="5" fillId="0" borderId="1" xfId="0" applyNumberFormat="1" applyFont="1" applyBorder="1" applyAlignment="1">
      <alignment vertical="top"/>
    </xf>
    <xf numFmtId="8" fontId="5" fillId="0" borderId="1" xfId="0" applyNumberFormat="1" applyFont="1" applyBorder="1" applyAlignment="1">
      <alignment horizontal="right" vertical="top" indent="1"/>
    </xf>
    <xf numFmtId="0" fontId="5" fillId="0" borderId="7" xfId="0" applyFont="1" applyBorder="1" applyAlignment="1">
      <alignment horizontal="center" vertical="center"/>
    </xf>
    <xf numFmtId="0" fontId="5" fillId="0" borderId="18" xfId="0" applyFont="1" applyBorder="1" applyAlignment="1">
      <alignment horizontal="center" vertical="center"/>
    </xf>
    <xf numFmtId="166" fontId="5" fillId="2" borderId="8" xfId="0" applyNumberFormat="1" applyFont="1" applyFill="1" applyBorder="1" applyAlignment="1">
      <alignment horizontal="center" vertical="top" wrapText="1"/>
    </xf>
    <xf numFmtId="0" fontId="5" fillId="0" borderId="8" xfId="0" applyFont="1" applyBorder="1" applyAlignment="1">
      <alignment horizontal="right" indent="1"/>
    </xf>
    <xf numFmtId="3" fontId="4" fillId="0" borderId="5" xfId="0" applyNumberFormat="1" applyFont="1" applyBorder="1" applyAlignment="1">
      <alignment horizontal="right"/>
    </xf>
    <xf numFmtId="166" fontId="4" fillId="0" borderId="1" xfId="0" applyNumberFormat="1" applyFont="1" applyBorder="1" applyAlignment="1" applyProtection="1">
      <alignment vertical="center" wrapText="1"/>
      <protection locked="0"/>
    </xf>
    <xf numFmtId="166" fontId="5" fillId="2" borderId="5" xfId="0" applyNumberFormat="1" applyFont="1" applyFill="1" applyBorder="1" applyAlignment="1">
      <alignment horizontal="center" vertical="top" wrapText="1"/>
    </xf>
    <xf numFmtId="0" fontId="4" fillId="0" borderId="1" xfId="0" applyFont="1" applyBorder="1" applyAlignment="1" applyProtection="1">
      <alignment vertical="center"/>
      <protection locked="0"/>
    </xf>
    <xf numFmtId="166" fontId="5" fillId="3" borderId="1" xfId="0" applyNumberFormat="1" applyFont="1" applyFill="1" applyBorder="1" applyAlignment="1">
      <alignment horizontal="center" vertical="center" wrapText="1"/>
    </xf>
    <xf numFmtId="9" fontId="4" fillId="0" borderId="1" xfId="2" applyFont="1" applyFill="1" applyBorder="1" applyAlignment="1" applyProtection="1">
      <alignment horizontal="right" vertical="top" wrapText="1"/>
      <protection locked="0"/>
    </xf>
    <xf numFmtId="0" fontId="4" fillId="0" borderId="1" xfId="0" applyFont="1" applyBorder="1" applyAlignment="1">
      <alignment horizontal="center" vertical="center"/>
    </xf>
    <xf numFmtId="3" fontId="4" fillId="0" borderId="5" xfId="0" applyNumberFormat="1" applyFont="1" applyBorder="1" applyAlignment="1" applyProtection="1">
      <alignment horizontal="right"/>
      <protection locked="0"/>
    </xf>
    <xf numFmtId="0" fontId="5" fillId="0" borderId="5" xfId="0" applyFont="1" applyBorder="1" applyAlignment="1" applyProtection="1">
      <alignment horizontal="right" indent="2"/>
      <protection locked="0"/>
    </xf>
    <xf numFmtId="6" fontId="4" fillId="0" borderId="5" xfId="0" applyNumberFormat="1" applyFont="1" applyBorder="1" applyAlignment="1" applyProtection="1">
      <alignment horizontal="right"/>
      <protection locked="0"/>
    </xf>
    <xf numFmtId="6" fontId="4" fillId="0" borderId="3" xfId="0" applyNumberFormat="1" applyFont="1" applyBorder="1" applyAlignment="1" applyProtection="1">
      <alignment horizontal="right" vertical="top"/>
      <protection locked="0"/>
    </xf>
    <xf numFmtId="169" fontId="4" fillId="2" borderId="1" xfId="0" applyNumberFormat="1" applyFont="1" applyFill="1" applyBorder="1" applyAlignment="1" applyProtection="1">
      <alignment vertical="top" wrapText="1"/>
      <protection locked="0"/>
    </xf>
    <xf numFmtId="0" fontId="5" fillId="0" borderId="2" xfId="0" applyFont="1" applyBorder="1" applyAlignment="1">
      <alignment horizontal="left" vertical="top"/>
    </xf>
    <xf numFmtId="3" fontId="4" fillId="0" borderId="5" xfId="0" applyNumberFormat="1" applyFont="1" applyBorder="1" applyAlignment="1" applyProtection="1">
      <alignment horizontal="right" vertical="top" wrapText="1"/>
      <protection locked="0"/>
    </xf>
    <xf numFmtId="0" fontId="4" fillId="0" borderId="17" xfId="0" applyFont="1" applyBorder="1" applyAlignment="1">
      <alignment horizontal="center" vertical="center" wrapText="1"/>
    </xf>
    <xf numFmtId="0" fontId="4" fillId="0" borderId="2" xfId="0" applyFont="1" applyBorder="1" applyAlignment="1">
      <alignment horizontal="right" vertical="center"/>
    </xf>
    <xf numFmtId="0" fontId="4" fillId="0" borderId="2" xfId="0" applyFont="1" applyBorder="1" applyAlignment="1">
      <alignment horizontal="left" vertical="center"/>
    </xf>
    <xf numFmtId="166" fontId="5" fillId="2" borderId="43" xfId="0" applyNumberFormat="1" applyFont="1" applyFill="1" applyBorder="1" applyAlignment="1">
      <alignment horizontal="center" vertical="top" wrapText="1"/>
    </xf>
    <xf numFmtId="3" fontId="5" fillId="0" borderId="43" xfId="0" applyNumberFormat="1" applyFont="1" applyBorder="1" applyAlignment="1">
      <alignment horizontal="right"/>
    </xf>
    <xf numFmtId="0" fontId="5" fillId="0" borderId="43" xfId="0" applyFont="1" applyBorder="1" applyAlignment="1">
      <alignment horizontal="right" indent="2"/>
    </xf>
    <xf numFmtId="6" fontId="5" fillId="0" borderId="43" xfId="0" applyNumberFormat="1" applyFont="1" applyBorder="1" applyAlignment="1">
      <alignment horizontal="right"/>
    </xf>
    <xf numFmtId="6" fontId="5" fillId="0" borderId="44" xfId="0" applyNumberFormat="1" applyFont="1" applyBorder="1" applyAlignment="1">
      <alignment horizontal="right" vertical="top"/>
    </xf>
    <xf numFmtId="3" fontId="4" fillId="0" borderId="0" xfId="0" applyNumberFormat="1" applyFont="1" applyAlignment="1" applyProtection="1">
      <alignment horizontal="right"/>
      <protection locked="0"/>
    </xf>
    <xf numFmtId="6" fontId="5" fillId="0" borderId="0" xfId="0" applyNumberFormat="1" applyFont="1" applyAlignment="1" applyProtection="1">
      <alignment horizontal="right" vertical="top"/>
      <protection locked="0"/>
    </xf>
    <xf numFmtId="0" fontId="5" fillId="0" borderId="0" xfId="0" applyFont="1" applyAlignment="1" applyProtection="1">
      <alignment horizontal="right" indent="2"/>
      <protection locked="0"/>
    </xf>
    <xf numFmtId="6" fontId="5" fillId="0" borderId="0" xfId="0" applyNumberFormat="1" applyFont="1" applyAlignment="1" applyProtection="1">
      <alignment horizontal="right"/>
      <protection locked="0"/>
    </xf>
    <xf numFmtId="0" fontId="4" fillId="0" borderId="45" xfId="0" applyFont="1" applyBorder="1" applyAlignment="1">
      <alignment horizontal="center" vertical="center"/>
    </xf>
    <xf numFmtId="3" fontId="4" fillId="0" borderId="8" xfId="0" applyNumberFormat="1" applyFont="1" applyBorder="1" applyAlignment="1">
      <alignment horizontal="right"/>
    </xf>
    <xf numFmtId="3" fontId="4" fillId="0" borderId="43" xfId="0" applyNumberFormat="1" applyFont="1" applyBorder="1" applyAlignment="1" applyProtection="1">
      <alignment horizontal="right"/>
      <protection locked="0"/>
    </xf>
    <xf numFmtId="0" fontId="5" fillId="0" borderId="8" xfId="0" applyFont="1" applyBorder="1" applyAlignment="1" applyProtection="1">
      <alignment horizontal="right" indent="2"/>
      <protection locked="0"/>
    </xf>
    <xf numFmtId="6" fontId="5" fillId="0" borderId="8" xfId="0" applyNumberFormat="1" applyFont="1" applyBorder="1" applyAlignment="1" applyProtection="1">
      <alignment horizontal="right"/>
      <protection locked="0"/>
    </xf>
    <xf numFmtId="6" fontId="5" fillId="0" borderId="14" xfId="0" applyNumberFormat="1" applyFont="1" applyBorder="1" applyAlignment="1" applyProtection="1">
      <alignment horizontal="right" vertical="top"/>
      <protection locked="0"/>
    </xf>
    <xf numFmtId="166" fontId="5" fillId="3" borderId="3" xfId="0" applyNumberFormat="1" applyFont="1" applyFill="1" applyBorder="1" applyAlignment="1">
      <alignment horizontal="center" vertical="center" wrapText="1"/>
    </xf>
    <xf numFmtId="0" fontId="8" fillId="0" borderId="7" xfId="0" applyFont="1" applyBorder="1" applyAlignment="1">
      <alignment horizontal="left"/>
    </xf>
    <xf numFmtId="0" fontId="8" fillId="0" borderId="8" xfId="0" applyFont="1" applyBorder="1"/>
    <xf numFmtId="166" fontId="5" fillId="2" borderId="8" xfId="0" applyNumberFormat="1" applyFont="1" applyFill="1" applyBorder="1" applyAlignment="1">
      <alignment horizontal="center" vertical="center" wrapText="1"/>
    </xf>
    <xf numFmtId="3" fontId="4" fillId="0" borderId="8" xfId="0" applyNumberFormat="1" applyFont="1" applyBorder="1" applyAlignment="1" applyProtection="1">
      <alignment horizontal="right" vertical="center"/>
      <protection locked="0"/>
    </xf>
    <xf numFmtId="0" fontId="4" fillId="0" borderId="8" xfId="0" applyFont="1" applyBorder="1" applyAlignment="1">
      <alignment horizontal="right" vertical="center"/>
    </xf>
    <xf numFmtId="3" fontId="4" fillId="0" borderId="8" xfId="0" applyNumberFormat="1" applyFont="1" applyBorder="1" applyAlignment="1">
      <alignment horizontal="right" vertical="center"/>
    </xf>
    <xf numFmtId="6" fontId="4" fillId="0" borderId="8" xfId="0" applyNumberFormat="1" applyFont="1" applyBorder="1" applyAlignment="1">
      <alignment horizontal="right" vertical="center"/>
    </xf>
    <xf numFmtId="6" fontId="4" fillId="0" borderId="14" xfId="0" applyNumberFormat="1" applyFont="1" applyBorder="1" applyAlignment="1">
      <alignment horizontal="right" vertical="center"/>
    </xf>
    <xf numFmtId="0" fontId="7" fillId="0" borderId="1" xfId="0" applyFont="1" applyBorder="1" applyAlignment="1">
      <alignment horizontal="center" wrapText="1"/>
    </xf>
    <xf numFmtId="0" fontId="5" fillId="0" borderId="5" xfId="0" applyFont="1" applyBorder="1" applyAlignment="1">
      <alignment horizontal="center" wrapText="1"/>
    </xf>
    <xf numFmtId="0" fontId="7" fillId="0" borderId="5" xfId="0" applyFont="1" applyBorder="1" applyAlignment="1">
      <alignment horizontal="center" vertical="center"/>
    </xf>
    <xf numFmtId="0" fontId="5" fillId="0" borderId="6" xfId="0" applyFont="1" applyBorder="1" applyAlignment="1">
      <alignment horizontal="center" wrapText="1"/>
    </xf>
    <xf numFmtId="170" fontId="4" fillId="0" borderId="1" xfId="3" applyNumberFormat="1" applyFont="1" applyFill="1" applyBorder="1" applyAlignment="1" applyProtection="1">
      <alignment horizontal="right" vertical="center"/>
    </xf>
    <xf numFmtId="170" fontId="5" fillId="3" borderId="1" xfId="3" applyNumberFormat="1" applyFont="1" applyFill="1" applyBorder="1" applyAlignment="1" applyProtection="1">
      <alignment horizontal="center"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168" fontId="5" fillId="0" borderId="36" xfId="0" applyNumberFormat="1" applyFont="1" applyBorder="1" applyAlignment="1">
      <alignment vertical="center"/>
    </xf>
    <xf numFmtId="0" fontId="4" fillId="0" borderId="36" xfId="0" applyFont="1" applyBorder="1" applyAlignment="1">
      <alignment vertical="center"/>
    </xf>
    <xf numFmtId="6" fontId="5" fillId="0" borderId="46" xfId="0" applyNumberFormat="1" applyFont="1" applyBorder="1" applyAlignment="1">
      <alignment horizontal="right" vertical="center"/>
    </xf>
    <xf numFmtId="0" fontId="5" fillId="0" borderId="4" xfId="0" applyFont="1" applyBorder="1" applyAlignment="1">
      <alignment horizontal="left"/>
    </xf>
    <xf numFmtId="0" fontId="5" fillId="0" borderId="5" xfId="0" applyFont="1" applyBorder="1" applyAlignment="1">
      <alignment horizontal="left"/>
    </xf>
    <xf numFmtId="0" fontId="6" fillId="0" borderId="5" xfId="0" applyFont="1" applyBorder="1"/>
    <xf numFmtId="167" fontId="5" fillId="0" borderId="5" xfId="0" applyNumberFormat="1" applyFont="1" applyBorder="1" applyAlignment="1">
      <alignment shrinkToFit="1"/>
    </xf>
    <xf numFmtId="167" fontId="5" fillId="0" borderId="5" xfId="0" applyNumberFormat="1" applyFont="1" applyBorder="1"/>
    <xf numFmtId="0" fontId="4" fillId="0" borderId="5" xfId="0" applyFont="1" applyBorder="1"/>
    <xf numFmtId="6" fontId="5" fillId="0" borderId="6" xfId="0" applyNumberFormat="1" applyFont="1" applyBorder="1" applyAlignment="1">
      <alignment horizontal="right"/>
    </xf>
    <xf numFmtId="0" fontId="6" fillId="0" borderId="1" xfId="0" applyFont="1" applyBorder="1" applyAlignment="1">
      <alignment horizontal="center" wrapText="1"/>
    </xf>
    <xf numFmtId="0" fontId="6" fillId="0" borderId="5" xfId="0" applyFont="1" applyBorder="1" applyAlignment="1">
      <alignment wrapText="1"/>
    </xf>
    <xf numFmtId="164" fontId="4" fillId="0" borderId="21" xfId="0" applyNumberFormat="1" applyFont="1" applyBorder="1" applyAlignment="1" applyProtection="1">
      <alignment vertical="center" wrapText="1"/>
      <protection locked="0"/>
    </xf>
    <xf numFmtId="0" fontId="6" fillId="0" borderId="1" xfId="0" applyFont="1" applyBorder="1"/>
    <xf numFmtId="0" fontId="6" fillId="0" borderId="19" xfId="0" applyFont="1" applyBorder="1" applyAlignment="1">
      <alignment vertical="top"/>
    </xf>
    <xf numFmtId="0" fontId="6" fillId="0" borderId="0" xfId="0" applyFont="1" applyAlignment="1">
      <alignment vertical="center"/>
    </xf>
    <xf numFmtId="0" fontId="6" fillId="0" borderId="19" xfId="0" applyFont="1" applyBorder="1" applyAlignment="1">
      <alignment horizontal="center" vertical="center"/>
    </xf>
    <xf numFmtId="0" fontId="6" fillId="0" borderId="0" xfId="0" applyFont="1" applyAlignment="1">
      <alignment horizontal="center" vertical="center"/>
    </xf>
    <xf numFmtId="0" fontId="6" fillId="0" borderId="19" xfId="0" applyFont="1" applyBorder="1"/>
    <xf numFmtId="0" fontId="6" fillId="0" borderId="0" xfId="0" applyFont="1" applyAlignment="1">
      <alignment horizontal="center" vertical="top" wrapText="1"/>
    </xf>
    <xf numFmtId="3" fontId="36" fillId="0" borderId="8" xfId="0" applyNumberFormat="1" applyFont="1" applyBorder="1" applyAlignment="1">
      <alignment vertical="center"/>
    </xf>
    <xf numFmtId="0" fontId="36" fillId="0" borderId="8" xfId="0" applyFont="1" applyBorder="1" applyAlignment="1">
      <alignment horizontal="right" vertical="center"/>
    </xf>
    <xf numFmtId="6" fontId="36" fillId="0" borderId="8" xfId="1" applyNumberFormat="1" applyFont="1" applyFill="1" applyBorder="1" applyAlignment="1" applyProtection="1">
      <alignment horizontal="right" vertical="center"/>
    </xf>
    <xf numFmtId="6" fontId="36" fillId="0" borderId="14" xfId="0" applyNumberFormat="1" applyFont="1" applyBorder="1" applyAlignment="1">
      <alignment horizontal="right" vertical="center"/>
    </xf>
    <xf numFmtId="0" fontId="6" fillId="0" borderId="45" xfId="0" applyFont="1" applyBorder="1"/>
    <xf numFmtId="164" fontId="4" fillId="2" borderId="1" xfId="0" applyNumberFormat="1" applyFont="1" applyFill="1" applyBorder="1" applyAlignment="1" applyProtection="1">
      <alignment vertical="center" wrapText="1"/>
      <protection locked="0"/>
    </xf>
    <xf numFmtId="164" fontId="4" fillId="2" borderId="3" xfId="0" applyNumberFormat="1" applyFont="1" applyFill="1" applyBorder="1" applyAlignment="1" applyProtection="1">
      <alignment vertical="center" wrapText="1"/>
      <protection locked="0"/>
    </xf>
    <xf numFmtId="164" fontId="4" fillId="2" borderId="11" xfId="0" applyNumberFormat="1" applyFont="1" applyFill="1" applyBorder="1" applyAlignment="1">
      <alignment vertical="center" wrapText="1"/>
    </xf>
    <xf numFmtId="164" fontId="4" fillId="2" borderId="15" xfId="0" applyNumberFormat="1" applyFont="1" applyFill="1" applyBorder="1" applyAlignment="1">
      <alignment vertical="center" wrapText="1"/>
    </xf>
    <xf numFmtId="164" fontId="4" fillId="2" borderId="1" xfId="0" applyNumberFormat="1" applyFont="1" applyFill="1" applyBorder="1" applyAlignment="1">
      <alignment vertical="center" wrapText="1"/>
    </xf>
    <xf numFmtId="166" fontId="5" fillId="3" borderId="11" xfId="0" applyNumberFormat="1" applyFont="1" applyFill="1" applyBorder="1" applyAlignment="1">
      <alignment horizontal="center" vertical="center" wrapText="1"/>
    </xf>
    <xf numFmtId="164" fontId="6" fillId="0" borderId="0" xfId="0" applyNumberFormat="1" applyFont="1" applyProtection="1">
      <protection locked="0"/>
    </xf>
    <xf numFmtId="0" fontId="4" fillId="0" borderId="9" xfId="0" applyFont="1" applyBorder="1" applyAlignment="1">
      <alignment horizontal="left" indent="2"/>
    </xf>
    <xf numFmtId="0" fontId="3" fillId="0" borderId="0" xfId="0" applyFont="1"/>
    <xf numFmtId="0" fontId="4" fillId="0" borderId="1" xfId="4" applyFont="1" applyBorder="1" applyAlignment="1">
      <alignment horizontal="center" vertical="center"/>
    </xf>
    <xf numFmtId="166" fontId="5" fillId="0" borderId="1" xfId="0" applyNumberFormat="1" applyFont="1" applyBorder="1" applyAlignment="1">
      <alignment horizontal="right" vertical="center"/>
    </xf>
    <xf numFmtId="166" fontId="5" fillId="0" borderId="1" xfId="4" applyNumberFormat="1" applyFont="1" applyBorder="1" applyAlignment="1">
      <alignment horizontal="right" vertical="center"/>
    </xf>
    <xf numFmtId="166" fontId="41" fillId="0" borderId="54" xfId="0" applyNumberFormat="1" applyFont="1" applyBorder="1" applyAlignment="1">
      <alignment horizontal="right" vertical="center"/>
    </xf>
    <xf numFmtId="0" fontId="4" fillId="0" borderId="9" xfId="0" applyFont="1" applyBorder="1" applyAlignment="1">
      <alignment horizontal="left" vertical="center"/>
    </xf>
    <xf numFmtId="0" fontId="4" fillId="0" borderId="20" xfId="0" applyFont="1" applyBorder="1" applyAlignment="1">
      <alignment horizontal="left" vertical="top"/>
    </xf>
    <xf numFmtId="0" fontId="4" fillId="0" borderId="11" xfId="0" applyFont="1" applyBorder="1" applyAlignment="1">
      <alignment horizontal="center" vertical="center"/>
    </xf>
    <xf numFmtId="166" fontId="5" fillId="0" borderId="1" xfId="0" applyNumberFormat="1" applyFont="1" applyBorder="1" applyAlignment="1" applyProtection="1">
      <alignment vertical="center" wrapText="1"/>
      <protection locked="0"/>
    </xf>
    <xf numFmtId="166" fontId="5" fillId="0" borderId="11" xfId="0" applyNumberFormat="1" applyFont="1" applyBorder="1" applyAlignment="1" applyProtection="1">
      <alignment vertical="center" wrapText="1"/>
      <protection locked="0"/>
    </xf>
    <xf numFmtId="0" fontId="5" fillId="0" borderId="2" xfId="4" applyFont="1" applyBorder="1" applyAlignment="1">
      <alignment horizontal="center" vertical="center"/>
    </xf>
    <xf numFmtId="166" fontId="5" fillId="3" borderId="1" xfId="0" applyNumberFormat="1" applyFont="1" applyFill="1" applyBorder="1" applyAlignment="1">
      <alignment vertical="center" wrapText="1"/>
    </xf>
    <xf numFmtId="0" fontId="2" fillId="0" borderId="0" xfId="0" applyFont="1" applyAlignment="1">
      <alignment vertical="center"/>
    </xf>
    <xf numFmtId="166" fontId="5" fillId="0" borderId="1" xfId="0" applyNumberFormat="1" applyFont="1" applyBorder="1" applyAlignment="1" applyProtection="1">
      <alignment horizontal="right" vertical="center"/>
      <protection locked="0"/>
    </xf>
    <xf numFmtId="0" fontId="22" fillId="0" borderId="0" xfId="0" applyFont="1"/>
    <xf numFmtId="0" fontId="5" fillId="0" borderId="33" xfId="0" applyFont="1" applyBorder="1" applyAlignment="1">
      <alignment horizontal="center" vertical="center" wrapText="1"/>
    </xf>
    <xf numFmtId="0" fontId="5" fillId="0" borderId="33" xfId="0" applyFont="1" applyBorder="1" applyAlignment="1">
      <alignment horizontal="center" vertical="top" wrapText="1"/>
    </xf>
    <xf numFmtId="0" fontId="40" fillId="0" borderId="54" xfId="0" applyFont="1" applyBorder="1" applyAlignment="1">
      <alignment horizontal="center" vertical="center"/>
    </xf>
    <xf numFmtId="0" fontId="4" fillId="0" borderId="1" xfId="0" applyFont="1" applyBorder="1" applyAlignment="1">
      <alignment vertical="top"/>
    </xf>
    <xf numFmtId="0" fontId="4" fillId="0" borderId="20" xfId="0" applyFont="1" applyBorder="1"/>
    <xf numFmtId="0" fontId="4" fillId="0" borderId="1" xfId="0" applyFont="1" applyBorder="1" applyAlignment="1">
      <alignment horizontal="left" vertical="center" indent="2"/>
    </xf>
    <xf numFmtId="166" fontId="5" fillId="3" borderId="9" xfId="0" applyNumberFormat="1" applyFont="1" applyFill="1" applyBorder="1" applyAlignment="1">
      <alignment horizontal="center" vertical="center" wrapText="1"/>
    </xf>
    <xf numFmtId="0" fontId="4" fillId="0" borderId="20" xfId="0" applyFont="1" applyBorder="1" applyAlignment="1">
      <alignment horizontal="left" vertical="center"/>
    </xf>
    <xf numFmtId="0" fontId="4" fillId="0" borderId="20" xfId="0" applyFont="1" applyBorder="1" applyAlignment="1">
      <alignment horizontal="center" vertical="top"/>
    </xf>
    <xf numFmtId="166" fontId="4" fillId="3" borderId="1" xfId="0" applyNumberFormat="1"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4" xfId="0" applyFont="1" applyBorder="1" applyAlignment="1">
      <alignment horizontal="center" vertical="top" wrapText="1"/>
    </xf>
    <xf numFmtId="0" fontId="4" fillId="0" borderId="19" xfId="0" applyFont="1" applyBorder="1" applyAlignment="1">
      <alignment horizontal="right" vertical="top"/>
    </xf>
    <xf numFmtId="0" fontId="4" fillId="0" borderId="10" xfId="0" applyFont="1" applyBorder="1" applyAlignment="1">
      <alignment horizontal="left" vertical="top"/>
    </xf>
    <xf numFmtId="0" fontId="4" fillId="0" borderId="2" xfId="0" applyFont="1" applyBorder="1" applyAlignment="1">
      <alignment horizontal="right" vertical="top"/>
    </xf>
    <xf numFmtId="0" fontId="41" fillId="0" borderId="61" xfId="0" applyFont="1" applyBorder="1" applyAlignment="1">
      <alignment vertical="center"/>
    </xf>
    <xf numFmtId="166" fontId="5" fillId="3" borderId="3" xfId="0" applyNumberFormat="1" applyFont="1" applyFill="1" applyBorder="1" applyAlignment="1">
      <alignment vertical="center" wrapText="1"/>
    </xf>
    <xf numFmtId="0" fontId="4" fillId="0" borderId="62" xfId="0" applyFont="1" applyBorder="1" applyAlignment="1">
      <alignment horizontal="left" vertical="center"/>
    </xf>
    <xf numFmtId="0" fontId="41" fillId="0" borderId="63" xfId="0" applyFont="1" applyBorder="1" applyAlignment="1">
      <alignment horizontal="center" vertical="center"/>
    </xf>
    <xf numFmtId="0" fontId="41" fillId="0" borderId="61" xfId="0" applyFont="1" applyBorder="1" applyAlignment="1">
      <alignment horizontal="center" vertical="center"/>
    </xf>
    <xf numFmtId="0" fontId="4" fillId="0" borderId="12" xfId="0" applyFont="1" applyBorder="1" applyAlignment="1">
      <alignment horizontal="left"/>
    </xf>
    <xf numFmtId="0" fontId="4" fillId="0" borderId="2" xfId="0" applyFont="1" applyBorder="1" applyAlignment="1">
      <alignment vertical="top"/>
    </xf>
    <xf numFmtId="0" fontId="41" fillId="0" borderId="64" xfId="0" applyFont="1" applyBorder="1" applyAlignment="1">
      <alignment horizontal="center" vertical="center"/>
    </xf>
    <xf numFmtId="0" fontId="41" fillId="0" borderId="19" xfId="0" applyFont="1" applyBorder="1" applyAlignment="1">
      <alignment horizontal="center" vertical="center"/>
    </xf>
    <xf numFmtId="0" fontId="41" fillId="0" borderId="65" xfId="0" applyFont="1" applyBorder="1" applyAlignment="1">
      <alignment horizontal="center" vertical="center"/>
    </xf>
    <xf numFmtId="0" fontId="41" fillId="0" borderId="2" xfId="0" applyFont="1" applyBorder="1" applyAlignment="1">
      <alignment horizontal="center" vertical="center"/>
    </xf>
    <xf numFmtId="166" fontId="5" fillId="3" borderId="29" xfId="0" applyNumberFormat="1" applyFont="1" applyFill="1" applyBorder="1" applyAlignment="1">
      <alignment horizontal="center" vertical="center" wrapText="1"/>
    </xf>
    <xf numFmtId="0" fontId="4" fillId="0" borderId="10" xfId="0" applyFont="1" applyBorder="1" applyAlignment="1">
      <alignment horizontal="center" vertical="top"/>
    </xf>
    <xf numFmtId="0" fontId="4" fillId="0" borderId="10" xfId="0" applyFont="1" applyBorder="1"/>
    <xf numFmtId="0" fontId="4" fillId="0" borderId="2" xfId="0" applyFont="1" applyBorder="1"/>
    <xf numFmtId="166" fontId="4" fillId="3" borderId="3" xfId="0" applyNumberFormat="1" applyFont="1" applyFill="1" applyBorder="1" applyAlignment="1">
      <alignment horizontal="center" vertical="center" wrapText="1"/>
    </xf>
    <xf numFmtId="166" fontId="5" fillId="3" borderId="8" xfId="0" applyNumberFormat="1" applyFont="1" applyFill="1" applyBorder="1" applyAlignment="1">
      <alignment horizontal="center" vertical="center" wrapText="1"/>
    </xf>
    <xf numFmtId="0" fontId="41" fillId="0" borderId="67" xfId="0" applyFont="1" applyBorder="1" applyAlignment="1">
      <alignment horizontal="center" vertical="center"/>
    </xf>
    <xf numFmtId="0" fontId="2" fillId="0" borderId="1" xfId="0" applyFont="1" applyBorder="1"/>
    <xf numFmtId="3" fontId="5" fillId="4" borderId="1" xfId="0" applyNumberFormat="1" applyFont="1" applyFill="1" applyBorder="1" applyAlignment="1" applyProtection="1">
      <alignment horizontal="right" vertical="center"/>
      <protection locked="0"/>
    </xf>
    <xf numFmtId="3" fontId="5" fillId="4" borderId="1" xfId="0" applyNumberFormat="1" applyFont="1" applyFill="1" applyBorder="1" applyAlignment="1">
      <alignment horizontal="right" vertical="center"/>
    </xf>
    <xf numFmtId="3" fontId="5" fillId="4" borderId="11" xfId="0" applyNumberFormat="1" applyFont="1" applyFill="1" applyBorder="1" applyAlignment="1">
      <alignment horizontal="right" vertical="center"/>
    </xf>
    <xf numFmtId="0" fontId="2" fillId="0" borderId="1" xfId="0" applyFont="1" applyBorder="1" applyAlignment="1">
      <alignment vertical="top"/>
    </xf>
    <xf numFmtId="9" fontId="4" fillId="0" borderId="1" xfId="2" applyFont="1" applyBorder="1" applyAlignment="1" applyProtection="1">
      <alignment horizontal="right" vertical="center"/>
    </xf>
    <xf numFmtId="0" fontId="43" fillId="0" borderId="68" xfId="0" applyFont="1" applyBorder="1"/>
    <xf numFmtId="0" fontId="43" fillId="0" borderId="45" xfId="0" applyFont="1" applyBorder="1"/>
    <xf numFmtId="166" fontId="5" fillId="3" borderId="5" xfId="0" applyNumberFormat="1" applyFont="1" applyFill="1" applyBorder="1" applyAlignment="1">
      <alignment horizontal="center" vertical="center" wrapText="1"/>
    </xf>
    <xf numFmtId="0" fontId="5" fillId="0" borderId="37" xfId="0" applyFont="1" applyBorder="1" applyAlignment="1">
      <alignment horizontal="left"/>
    </xf>
    <xf numFmtId="0" fontId="5" fillId="0" borderId="36" xfId="0" applyFont="1" applyBorder="1" applyAlignment="1">
      <alignment horizontal="left"/>
    </xf>
    <xf numFmtId="166" fontId="5" fillId="3" borderId="31" xfId="0" applyNumberFormat="1" applyFont="1" applyFill="1" applyBorder="1" applyAlignment="1">
      <alignment horizontal="center" vertical="center" wrapText="1"/>
    </xf>
    <xf numFmtId="166" fontId="5" fillId="3" borderId="33" xfId="0" applyNumberFormat="1" applyFont="1" applyFill="1" applyBorder="1" applyAlignment="1">
      <alignment horizontal="center" vertical="center" wrapText="1"/>
    </xf>
    <xf numFmtId="166" fontId="5" fillId="3" borderId="34"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166" fontId="5" fillId="3" borderId="2" xfId="0" applyNumberFormat="1" applyFont="1" applyFill="1" applyBorder="1" applyAlignment="1">
      <alignment horizontal="center" vertical="center" wrapText="1"/>
    </xf>
    <xf numFmtId="0" fontId="2" fillId="0" borderId="2" xfId="0" applyFont="1" applyBorder="1" applyAlignment="1">
      <alignment vertical="top"/>
    </xf>
    <xf numFmtId="0" fontId="2" fillId="0" borderId="3" xfId="0" applyFont="1" applyBorder="1" applyAlignment="1">
      <alignment vertical="top"/>
    </xf>
    <xf numFmtId="166" fontId="5" fillId="3" borderId="2" xfId="0" applyNumberFormat="1" applyFont="1" applyFill="1" applyBorder="1" applyAlignment="1">
      <alignment vertical="center" wrapText="1"/>
    </xf>
    <xf numFmtId="6" fontId="2" fillId="0" borderId="2" xfId="0" applyNumberFormat="1" applyFont="1" applyBorder="1"/>
    <xf numFmtId="6" fontId="2" fillId="0" borderId="2" xfId="0" applyNumberFormat="1" applyFont="1" applyBorder="1" applyAlignment="1">
      <alignment vertical="top"/>
    </xf>
    <xf numFmtId="6" fontId="4" fillId="0" borderId="2" xfId="0" applyNumberFormat="1" applyFont="1" applyBorder="1" applyAlignment="1">
      <alignment horizontal="right" vertical="center"/>
    </xf>
    <xf numFmtId="0" fontId="4" fillId="0" borderId="3" xfId="0" applyFont="1" applyBorder="1" applyAlignment="1">
      <alignment vertical="top"/>
    </xf>
    <xf numFmtId="0" fontId="0" fillId="0" borderId="2" xfId="0" applyBorder="1"/>
    <xf numFmtId="0" fontId="0" fillId="0" borderId="3" xfId="0" applyBorder="1"/>
    <xf numFmtId="0" fontId="5" fillId="0" borderId="10" xfId="0" applyFont="1" applyBorder="1"/>
    <xf numFmtId="0" fontId="5" fillId="0" borderId="15" xfId="0" applyFont="1" applyBorder="1"/>
    <xf numFmtId="166" fontId="5" fillId="3" borderId="4" xfId="0" applyNumberFormat="1" applyFont="1" applyFill="1" applyBorder="1" applyAlignment="1">
      <alignment horizontal="center" vertical="center" wrapText="1"/>
    </xf>
    <xf numFmtId="166" fontId="5" fillId="3" borderId="6" xfId="0" applyNumberFormat="1" applyFont="1" applyFill="1" applyBorder="1" applyAlignment="1">
      <alignment horizontal="center" vertical="center" wrapText="1"/>
    </xf>
    <xf numFmtId="166" fontId="4" fillId="3" borderId="2" xfId="0" applyNumberFormat="1" applyFont="1" applyFill="1" applyBorder="1" applyAlignment="1">
      <alignment horizontal="center" vertical="center" wrapText="1"/>
    </xf>
    <xf numFmtId="0" fontId="23" fillId="6" borderId="7" xfId="0" applyFont="1" applyFill="1" applyBorder="1"/>
    <xf numFmtId="0" fontId="23" fillId="6" borderId="8" xfId="0" applyFont="1" applyFill="1" applyBorder="1"/>
    <xf numFmtId="0" fontId="23" fillId="6" borderId="14" xfId="0" applyFont="1" applyFill="1" applyBorder="1"/>
    <xf numFmtId="0" fontId="43" fillId="0" borderId="70" xfId="0" applyFont="1" applyBorder="1"/>
    <xf numFmtId="0" fontId="43" fillId="0" borderId="53" xfId="0" applyFont="1" applyBorder="1"/>
    <xf numFmtId="0" fontId="43" fillId="0" borderId="66" xfId="0" applyFont="1" applyBorder="1"/>
    <xf numFmtId="0" fontId="6" fillId="8" borderId="0" xfId="0" applyFont="1" applyFill="1"/>
    <xf numFmtId="0" fontId="4" fillId="8" borderId="0" xfId="0" applyFont="1" applyFill="1" applyAlignment="1">
      <alignment horizontal="justify" vertical="top" wrapText="1"/>
    </xf>
    <xf numFmtId="0" fontId="4" fillId="8" borderId="0" xfId="0" applyFont="1" applyFill="1" applyAlignment="1" applyProtection="1">
      <alignment horizontal="justify" vertical="top" wrapText="1"/>
      <protection locked="0"/>
    </xf>
    <xf numFmtId="0" fontId="15" fillId="8" borderId="0" xfId="0" applyFont="1" applyFill="1" applyAlignment="1">
      <alignment horizontal="center"/>
    </xf>
    <xf numFmtId="0" fontId="6" fillId="8" borderId="0" xfId="0" applyFont="1" applyFill="1" applyAlignment="1">
      <alignment vertical="center"/>
    </xf>
    <xf numFmtId="0" fontId="16" fillId="8" borderId="0" xfId="0" applyFont="1" applyFill="1"/>
    <xf numFmtId="6" fontId="9" fillId="8" borderId="0" xfId="0" applyNumberFormat="1" applyFont="1" applyFill="1" applyAlignment="1">
      <alignment horizontal="right"/>
    </xf>
    <xf numFmtId="0" fontId="6" fillId="8" borderId="0" xfId="0" applyFont="1" applyFill="1" applyAlignment="1">
      <alignment horizontal="center"/>
    </xf>
    <xf numFmtId="6" fontId="22" fillId="8" borderId="0" xfId="0" applyNumberFormat="1" applyFont="1" applyFill="1" applyAlignment="1">
      <alignment horizontal="center" vertical="center"/>
    </xf>
    <xf numFmtId="0" fontId="5" fillId="8" borderId="0" xfId="0" applyFont="1" applyFill="1" applyAlignment="1">
      <alignment horizontal="center" vertical="center" wrapText="1"/>
    </xf>
    <xf numFmtId="6" fontId="23" fillId="8" borderId="0" xfId="0" applyNumberFormat="1" applyFont="1" applyFill="1" applyAlignment="1">
      <alignment horizontal="right" vertical="center" indent="1"/>
    </xf>
    <xf numFmtId="6" fontId="24" fillId="8" borderId="0" xfId="0" applyNumberFormat="1" applyFont="1" applyFill="1" applyAlignment="1">
      <alignment horizontal="right" vertical="center" indent="1"/>
    </xf>
    <xf numFmtId="0" fontId="7" fillId="8" borderId="0" xfId="0" applyFont="1" applyFill="1"/>
    <xf numFmtId="0" fontId="24" fillId="8" borderId="0" xfId="0" applyFont="1" applyFill="1" applyAlignment="1">
      <alignment horizontal="right" vertical="center" indent="1"/>
    </xf>
    <xf numFmtId="164" fontId="6" fillId="8" borderId="0" xfId="0" applyNumberFormat="1" applyFont="1" applyFill="1" applyAlignment="1">
      <alignment horizontal="right" vertical="center"/>
    </xf>
    <xf numFmtId="0" fontId="0" fillId="8" borderId="0" xfId="0" applyFill="1" applyAlignment="1">
      <alignment horizontal="justify" vertical="top" wrapText="1"/>
    </xf>
    <xf numFmtId="0" fontId="5" fillId="8" borderId="0" xfId="0" applyFont="1" applyFill="1" applyAlignment="1">
      <alignment horizontal="left"/>
    </xf>
    <xf numFmtId="0" fontId="6" fillId="8" borderId="0" xfId="0" applyFont="1" applyFill="1" applyAlignment="1">
      <alignment horizontal="left"/>
    </xf>
    <xf numFmtId="0" fontId="4" fillId="8" borderId="0" xfId="0" applyFont="1" applyFill="1"/>
    <xf numFmtId="6" fontId="5" fillId="8" borderId="0" xfId="0" applyNumberFormat="1" applyFont="1" applyFill="1" applyAlignment="1">
      <alignment horizontal="left"/>
    </xf>
    <xf numFmtId="0" fontId="4" fillId="8" borderId="0" xfId="0" applyFont="1" applyFill="1" applyAlignment="1">
      <alignment horizontal="left"/>
    </xf>
    <xf numFmtId="0" fontId="6" fillId="8" borderId="0" xfId="0" applyFont="1" applyFill="1" applyAlignment="1">
      <alignment vertical="top"/>
    </xf>
    <xf numFmtId="0" fontId="5" fillId="8" borderId="0" xfId="0" applyFont="1" applyFill="1" applyAlignment="1">
      <alignment horizontal="right"/>
    </xf>
    <xf numFmtId="0" fontId="6" fillId="8" borderId="0" xfId="0" applyFont="1" applyFill="1" applyAlignment="1">
      <alignment horizontal="right"/>
    </xf>
    <xf numFmtId="0" fontId="5" fillId="8" borderId="0" xfId="0" applyFont="1" applyFill="1" applyAlignment="1">
      <alignment horizontal="center"/>
    </xf>
    <xf numFmtId="14" fontId="7" fillId="8" borderId="53" xfId="0" applyNumberFormat="1" applyFont="1" applyFill="1" applyBorder="1" applyAlignment="1">
      <alignment vertical="center"/>
    </xf>
    <xf numFmtId="14" fontId="7" fillId="8" borderId="66" xfId="0" applyNumberFormat="1" applyFont="1" applyFill="1" applyBorder="1" applyAlignment="1">
      <alignment horizontal="right" vertical="center"/>
    </xf>
    <xf numFmtId="0" fontId="5" fillId="0" borderId="37" xfId="0" applyFont="1" applyBorder="1" applyAlignment="1">
      <alignment horizontal="right" vertical="center"/>
    </xf>
    <xf numFmtId="0" fontId="5" fillId="0" borderId="58" xfId="0" applyFont="1" applyBorder="1" applyAlignment="1">
      <alignment horizontal="right" vertical="center"/>
    </xf>
    <xf numFmtId="0" fontId="23" fillId="8" borderId="0" xfId="0" applyFont="1" applyFill="1"/>
    <xf numFmtId="0" fontId="0" fillId="8" borderId="0" xfId="0" applyFill="1"/>
    <xf numFmtId="0" fontId="3" fillId="8" borderId="0" xfId="0" applyFont="1" applyFill="1"/>
    <xf numFmtId="0" fontId="0" fillId="8" borderId="0" xfId="0" applyFill="1" applyAlignment="1">
      <alignment vertical="center"/>
    </xf>
    <xf numFmtId="0" fontId="2" fillId="8" borderId="0" xfId="0" applyFont="1" applyFill="1"/>
    <xf numFmtId="0" fontId="2" fillId="8" borderId="0" xfId="0" applyFont="1" applyFill="1" applyAlignment="1">
      <alignment vertical="top"/>
    </xf>
    <xf numFmtId="0" fontId="2" fillId="8" borderId="0" xfId="0" applyFont="1" applyFill="1" applyAlignment="1">
      <alignment vertical="center"/>
    </xf>
    <xf numFmtId="0" fontId="4" fillId="8" borderId="0" xfId="0" applyFont="1" applyFill="1" applyAlignment="1">
      <alignment vertical="top"/>
    </xf>
    <xf numFmtId="0" fontId="5" fillId="8" borderId="0" xfId="0" applyFont="1" applyFill="1"/>
    <xf numFmtId="0" fontId="22" fillId="8" borderId="0" xfId="0" applyFont="1" applyFill="1"/>
    <xf numFmtId="0" fontId="0" fillId="8" borderId="0" xfId="0" applyFill="1" applyAlignment="1">
      <alignment vertical="top"/>
    </xf>
    <xf numFmtId="0" fontId="0" fillId="8" borderId="0" xfId="0" applyFill="1" applyAlignment="1">
      <alignment horizontal="right"/>
    </xf>
    <xf numFmtId="6" fontId="38" fillId="6" borderId="2" xfId="0" applyNumberFormat="1" applyFont="1" applyFill="1" applyBorder="1" applyAlignment="1">
      <alignment horizontal="right" vertical="center"/>
    </xf>
    <xf numFmtId="9" fontId="38" fillId="6" borderId="1" xfId="2" applyFont="1" applyFill="1" applyBorder="1" applyAlignment="1" applyProtection="1">
      <alignment horizontal="right" vertical="center"/>
    </xf>
    <xf numFmtId="0" fontId="2" fillId="6" borderId="1" xfId="0" applyFont="1" applyFill="1" applyBorder="1" applyAlignment="1">
      <alignment vertical="top"/>
    </xf>
    <xf numFmtId="0" fontId="2" fillId="6" borderId="3" xfId="0" applyFont="1" applyFill="1" applyBorder="1" applyAlignment="1">
      <alignment vertical="top"/>
    </xf>
    <xf numFmtId="0" fontId="2" fillId="6" borderId="2" xfId="0" applyFont="1" applyFill="1" applyBorder="1" applyAlignment="1">
      <alignment vertical="top"/>
    </xf>
    <xf numFmtId="166" fontId="4" fillId="0" borderId="3" xfId="0" applyNumberFormat="1" applyFont="1" applyBorder="1" applyAlignment="1">
      <alignment horizontal="right" vertical="center"/>
    </xf>
    <xf numFmtId="3" fontId="5" fillId="4" borderId="3" xfId="0" applyNumberFormat="1" applyFont="1" applyFill="1" applyBorder="1" applyAlignment="1">
      <alignment horizontal="right" vertical="center"/>
    </xf>
    <xf numFmtId="3" fontId="5" fillId="4" borderId="15" xfId="0" applyNumberFormat="1" applyFont="1" applyFill="1" applyBorder="1" applyAlignment="1">
      <alignment horizontal="right" vertical="center"/>
    </xf>
    <xf numFmtId="0" fontId="4" fillId="0" borderId="7" xfId="0" applyFont="1" applyBorder="1" applyAlignment="1">
      <alignment horizontal="left" vertical="center"/>
    </xf>
    <xf numFmtId="3" fontId="36" fillId="0" borderId="8" xfId="0" applyNumberFormat="1" applyFont="1" applyBorder="1" applyAlignment="1">
      <alignment horizontal="right" vertical="center"/>
    </xf>
    <xf numFmtId="3" fontId="36" fillId="0" borderId="14" xfId="0" applyNumberFormat="1" applyFont="1" applyBorder="1" applyAlignment="1">
      <alignment horizontal="right" vertical="center"/>
    </xf>
    <xf numFmtId="166" fontId="22" fillId="3" borderId="71" xfId="0" applyNumberFormat="1" applyFont="1" applyFill="1" applyBorder="1" applyAlignment="1">
      <alignment horizontal="center" vertical="center" wrapText="1"/>
    </xf>
    <xf numFmtId="3" fontId="22" fillId="5" borderId="43" xfId="0" applyNumberFormat="1" applyFont="1" applyFill="1" applyBorder="1" applyAlignment="1">
      <alignment horizontal="right" vertical="center"/>
    </xf>
    <xf numFmtId="3" fontId="22" fillId="5" borderId="71" xfId="0" applyNumberFormat="1" applyFont="1" applyFill="1" applyBorder="1" applyAlignment="1">
      <alignment horizontal="right" vertical="center"/>
    </xf>
    <xf numFmtId="0" fontId="4" fillId="0" borderId="7" xfId="0" applyFont="1" applyBorder="1" applyAlignment="1">
      <alignment horizontal="left"/>
    </xf>
    <xf numFmtId="166" fontId="4" fillId="3" borderId="8" xfId="0" applyNumberFormat="1" applyFont="1" applyFill="1" applyBorder="1" applyAlignment="1">
      <alignment horizontal="center" vertical="center" wrapText="1"/>
    </xf>
    <xf numFmtId="3" fontId="38" fillId="0" borderId="8" xfId="0" applyNumberFormat="1" applyFont="1" applyBorder="1" applyAlignment="1">
      <alignment horizontal="right" vertical="center"/>
    </xf>
    <xf numFmtId="3" fontId="38" fillId="0" borderId="14" xfId="0" applyNumberFormat="1" applyFont="1" applyBorder="1" applyAlignment="1">
      <alignment horizontal="right" vertical="center"/>
    </xf>
    <xf numFmtId="0" fontId="5" fillId="0" borderId="70" xfId="0" applyFont="1" applyBorder="1" applyAlignment="1">
      <alignment horizontal="center" vertical="center" wrapText="1"/>
    </xf>
    <xf numFmtId="0" fontId="5" fillId="0" borderId="53" xfId="0" applyFont="1" applyBorder="1" applyAlignment="1">
      <alignment horizontal="center" vertical="center" wrapText="1"/>
    </xf>
    <xf numFmtId="0" fontId="46" fillId="0" borderId="53" xfId="0" applyFont="1" applyBorder="1" applyAlignment="1">
      <alignment horizontal="center" vertical="top" wrapText="1"/>
    </xf>
    <xf numFmtId="0" fontId="46" fillId="0" borderId="66" xfId="0" applyFont="1" applyBorder="1" applyAlignment="1">
      <alignment horizontal="center" vertical="top" wrapText="1"/>
    </xf>
    <xf numFmtId="0" fontId="7" fillId="7" borderId="58" xfId="0" applyFont="1" applyFill="1" applyBorder="1" applyAlignment="1">
      <alignment horizontal="center"/>
    </xf>
    <xf numFmtId="0" fontId="7" fillId="7" borderId="59" xfId="0" applyFont="1" applyFill="1" applyBorder="1" applyAlignment="1">
      <alignment horizontal="center"/>
    </xf>
    <xf numFmtId="0" fontId="7" fillId="7" borderId="60" xfId="0" applyFont="1" applyFill="1" applyBorder="1" applyAlignment="1">
      <alignment horizontal="center"/>
    </xf>
    <xf numFmtId="0" fontId="7" fillId="8" borderId="79" xfId="0" applyFont="1" applyFill="1" applyBorder="1" applyAlignment="1">
      <alignment horizontal="center" vertical="center"/>
    </xf>
    <xf numFmtId="0" fontId="7" fillId="8" borderId="79" xfId="0" applyFont="1" applyFill="1" applyBorder="1" applyAlignment="1">
      <alignment horizontal="left" vertical="center"/>
    </xf>
    <xf numFmtId="49" fontId="7" fillId="8" borderId="79" xfId="0" applyNumberFormat="1" applyFont="1" applyFill="1" applyBorder="1" applyAlignment="1" applyProtection="1">
      <alignment horizontal="center" vertical="top" wrapText="1" readingOrder="1"/>
      <protection locked="0"/>
    </xf>
    <xf numFmtId="169" fontId="45" fillId="8" borderId="79" xfId="1" applyNumberFormat="1" applyFont="1" applyFill="1" applyBorder="1" applyAlignment="1" applyProtection="1">
      <alignment horizontal="center" vertical="center"/>
    </xf>
    <xf numFmtId="0" fontId="5" fillId="0" borderId="85" xfId="0" applyFont="1" applyBorder="1" applyAlignment="1">
      <alignment horizontal="right" vertical="top" wrapText="1"/>
    </xf>
    <xf numFmtId="0" fontId="5" fillId="0" borderId="86" xfId="0" applyFont="1" applyBorder="1" applyAlignment="1">
      <alignment horizontal="right" vertical="top" wrapText="1"/>
    </xf>
    <xf numFmtId="0" fontId="5" fillId="0" borderId="78" xfId="0" applyFont="1" applyBorder="1" applyAlignment="1">
      <alignment horizontal="right" vertical="top" wrapText="1"/>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9" xfId="0" applyFont="1" applyBorder="1" applyAlignment="1">
      <alignment horizontal="center" vertical="center" wrapText="1"/>
    </xf>
    <xf numFmtId="38" fontId="6" fillId="0" borderId="82" xfId="0" applyNumberFormat="1" applyFont="1" applyBorder="1" applyAlignment="1">
      <alignment horizontal="center" vertical="center"/>
    </xf>
    <xf numFmtId="38" fontId="6" fillId="0" borderId="83" xfId="0" applyNumberFormat="1" applyFont="1" applyBorder="1" applyAlignment="1">
      <alignment horizontal="center" vertical="center"/>
    </xf>
    <xf numFmtId="38" fontId="6" fillId="0" borderId="87" xfId="0" applyNumberFormat="1" applyFont="1" applyBorder="1" applyAlignment="1">
      <alignment horizontal="center" vertical="center"/>
    </xf>
    <xf numFmtId="38" fontId="6" fillId="0" borderId="80" xfId="0" applyNumberFormat="1" applyFont="1" applyBorder="1" applyAlignment="1">
      <alignment horizontal="center" vertical="center"/>
    </xf>
    <xf numFmtId="38" fontId="6" fillId="0" borderId="81" xfId="0" applyNumberFormat="1" applyFont="1" applyBorder="1" applyAlignment="1">
      <alignment horizontal="center" vertical="center"/>
    </xf>
    <xf numFmtId="38" fontId="6" fillId="0" borderId="90" xfId="0" applyNumberFormat="1" applyFont="1" applyBorder="1" applyAlignment="1">
      <alignment horizontal="center" vertical="center"/>
    </xf>
    <xf numFmtId="38" fontId="6" fillId="0" borderId="88" xfId="0" applyNumberFormat="1" applyFont="1" applyBorder="1" applyAlignment="1">
      <alignment horizontal="center" vertical="center"/>
    </xf>
    <xf numFmtId="38" fontId="6" fillId="0" borderId="89" xfId="0" applyNumberFormat="1" applyFont="1" applyBorder="1" applyAlignment="1">
      <alignment horizontal="center" vertical="center"/>
    </xf>
    <xf numFmtId="38" fontId="6" fillId="0" borderId="91" xfId="0" applyNumberFormat="1" applyFont="1" applyBorder="1" applyAlignment="1">
      <alignment horizontal="center" vertical="center"/>
    </xf>
    <xf numFmtId="38" fontId="6" fillId="0" borderId="92" xfId="0" applyNumberFormat="1" applyFont="1" applyBorder="1" applyAlignment="1">
      <alignment horizontal="center" vertical="center"/>
    </xf>
    <xf numFmtId="0" fontId="39" fillId="0" borderId="82" xfId="0" applyFont="1" applyBorder="1" applyAlignment="1">
      <alignment horizontal="center" vertical="center"/>
    </xf>
    <xf numFmtId="0" fontId="39" fillId="0" borderId="83" xfId="0" applyFont="1" applyBorder="1" applyAlignment="1">
      <alignment horizontal="center" vertical="center"/>
    </xf>
    <xf numFmtId="0" fontId="39" fillId="0" borderId="84" xfId="0" applyFont="1" applyBorder="1" applyAlignment="1">
      <alignment horizontal="center" vertical="center"/>
    </xf>
    <xf numFmtId="38" fontId="39" fillId="0" borderId="74" xfId="0" applyNumberFormat="1" applyFont="1" applyBorder="1" applyAlignment="1">
      <alignment horizontal="center" vertical="center"/>
    </xf>
    <xf numFmtId="38" fontId="39" fillId="0" borderId="59" xfId="0" applyNumberFormat="1" applyFont="1" applyBorder="1" applyAlignment="1">
      <alignment horizontal="center" vertical="center"/>
    </xf>
    <xf numFmtId="38" fontId="39" fillId="0" borderId="73" xfId="0" applyNumberFormat="1" applyFont="1" applyBorder="1" applyAlignment="1">
      <alignment horizontal="center" vertical="center"/>
    </xf>
    <xf numFmtId="38" fontId="39" fillId="0" borderId="60" xfId="0" applyNumberFormat="1" applyFont="1" applyBorder="1" applyAlignment="1">
      <alignment horizontal="center" vertical="center"/>
    </xf>
    <xf numFmtId="0" fontId="5" fillId="0" borderId="74" xfId="0" applyFont="1" applyBorder="1" applyAlignment="1">
      <alignment horizontal="right" vertical="center"/>
    </xf>
    <xf numFmtId="0" fontId="5" fillId="0" borderId="59" xfId="0" applyFont="1" applyBorder="1" applyAlignment="1">
      <alignment horizontal="right" vertical="center"/>
    </xf>
    <xf numFmtId="0" fontId="7" fillId="0" borderId="58" xfId="0" applyFont="1" applyBorder="1" applyAlignment="1">
      <alignment horizontal="center"/>
    </xf>
    <xf numFmtId="0" fontId="7" fillId="0" borderId="59" xfId="0" applyFont="1" applyBorder="1" applyAlignment="1">
      <alignment horizontal="center"/>
    </xf>
    <xf numFmtId="0" fontId="7" fillId="0" borderId="60" xfId="0" applyFont="1" applyBorder="1" applyAlignment="1">
      <alignment horizontal="center"/>
    </xf>
    <xf numFmtId="0" fontId="7" fillId="8" borderId="70" xfId="0" applyFont="1" applyFill="1" applyBorder="1" applyAlignment="1">
      <alignment horizontal="center" vertical="center"/>
    </xf>
    <xf numFmtId="0" fontId="7" fillId="8" borderId="53" xfId="0" applyFont="1" applyFill="1" applyBorder="1" applyAlignment="1">
      <alignment horizontal="center" vertical="center"/>
    </xf>
    <xf numFmtId="0" fontId="15" fillId="8" borderId="0" xfId="0" applyFont="1" applyFill="1" applyAlignment="1">
      <alignment horizontal="center"/>
    </xf>
    <xf numFmtId="0" fontId="26" fillId="0" borderId="75" xfId="0" applyFont="1" applyBorder="1" applyAlignment="1" applyProtection="1">
      <alignment horizontal="justify" vertical="top" wrapText="1"/>
      <protection locked="0"/>
    </xf>
    <xf numFmtId="0" fontId="4" fillId="0" borderId="57" xfId="0" applyFont="1" applyBorder="1" applyAlignment="1" applyProtection="1">
      <alignment horizontal="justify" vertical="top" wrapText="1"/>
      <protection locked="0"/>
    </xf>
    <xf numFmtId="0" fontId="4" fillId="0" borderId="76" xfId="0" applyFont="1" applyBorder="1" applyAlignment="1" applyProtection="1">
      <alignment horizontal="justify" vertical="top" wrapText="1"/>
      <protection locked="0"/>
    </xf>
    <xf numFmtId="0" fontId="4" fillId="0" borderId="19" xfId="0" applyFont="1" applyBorder="1" applyAlignment="1" applyProtection="1">
      <alignment horizontal="justify" vertical="top" wrapText="1"/>
      <protection locked="0"/>
    </xf>
    <xf numFmtId="0" fontId="4" fillId="0" borderId="0" xfId="0" applyFont="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xf numFmtId="0" fontId="4" fillId="0" borderId="72" xfId="0" applyFont="1" applyBorder="1" applyAlignment="1" applyProtection="1">
      <alignment horizontal="justify" vertical="top" wrapText="1"/>
      <protection locked="0"/>
    </xf>
    <xf numFmtId="0" fontId="4" fillId="0" borderId="45" xfId="0" applyFont="1" applyBorder="1" applyAlignment="1" applyProtection="1">
      <alignment horizontal="justify" vertical="top" wrapText="1"/>
      <protection locked="0"/>
    </xf>
    <xf numFmtId="0" fontId="4" fillId="0" borderId="77" xfId="0" applyFont="1" applyBorder="1" applyAlignment="1" applyProtection="1">
      <alignment horizontal="justify" vertical="top" wrapText="1"/>
      <protection locked="0"/>
    </xf>
    <xf numFmtId="0" fontId="7" fillId="0" borderId="0" xfId="0" applyFont="1" applyAlignment="1">
      <alignment horizontal="justify" vertical="top" wrapText="1"/>
    </xf>
    <xf numFmtId="0" fontId="0" fillId="0" borderId="0" xfId="0" applyAlignment="1">
      <alignment horizontal="justify" vertical="top" wrapText="1"/>
    </xf>
    <xf numFmtId="0" fontId="22" fillId="8" borderId="0" xfId="0" applyFont="1" applyFill="1" applyAlignment="1">
      <alignment horizontal="right" vertical="center"/>
    </xf>
    <xf numFmtId="0" fontId="0" fillId="8" borderId="0" xfId="0" applyFill="1"/>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49" fontId="5" fillId="0" borderId="74" xfId="0" applyNumberFormat="1" applyFont="1" applyBorder="1" applyAlignment="1">
      <alignment horizontal="center"/>
    </xf>
    <xf numFmtId="49" fontId="5" fillId="0" borderId="60" xfId="0" applyNumberFormat="1" applyFont="1" applyBorder="1" applyAlignment="1">
      <alignment horizontal="center"/>
    </xf>
    <xf numFmtId="0" fontId="42" fillId="0" borderId="58" xfId="0" applyFont="1" applyBorder="1" applyAlignment="1">
      <alignment horizontal="right"/>
    </xf>
    <xf numFmtId="0" fontId="42" fillId="0" borderId="59" xfId="0" applyFont="1" applyBorder="1" applyAlignment="1">
      <alignment horizontal="right"/>
    </xf>
    <xf numFmtId="0" fontId="42" fillId="0" borderId="73" xfId="0" applyFont="1" applyBorder="1" applyAlignment="1">
      <alignment horizontal="right"/>
    </xf>
    <xf numFmtId="0" fontId="47" fillId="0" borderId="69" xfId="0" applyFont="1" applyBorder="1" applyAlignment="1">
      <alignment horizontal="center" vertical="center"/>
    </xf>
    <xf numFmtId="0" fontId="47" fillId="0" borderId="43" xfId="0" applyFont="1" applyBorder="1" applyAlignment="1">
      <alignment horizontal="center" vertical="center"/>
    </xf>
    <xf numFmtId="0" fontId="47" fillId="0" borderId="53" xfId="0" applyFont="1" applyBorder="1" applyAlignment="1">
      <alignment horizontal="center" vertical="center"/>
    </xf>
    <xf numFmtId="0" fontId="47" fillId="0" borderId="66" xfId="0" applyFont="1" applyBorder="1" applyAlignment="1">
      <alignment horizontal="center" vertical="center"/>
    </xf>
    <xf numFmtId="0" fontId="44" fillId="0" borderId="53" xfId="0" applyFont="1" applyBorder="1" applyAlignment="1">
      <alignment horizontal="center"/>
    </xf>
    <xf numFmtId="0" fontId="44" fillId="0" borderId="66" xfId="0" applyFont="1" applyBorder="1" applyAlignment="1">
      <alignment horizontal="center"/>
    </xf>
    <xf numFmtId="0" fontId="5" fillId="0" borderId="70" xfId="0" applyFont="1" applyBorder="1" applyAlignment="1">
      <alignment horizontal="right"/>
    </xf>
    <xf numFmtId="0" fontId="5" fillId="0" borderId="53" xfId="0" applyFont="1" applyBorder="1" applyAlignment="1">
      <alignment horizontal="right"/>
    </xf>
    <xf numFmtId="0" fontId="5" fillId="0" borderId="74" xfId="0" applyFont="1" applyBorder="1" applyAlignment="1">
      <alignment horizontal="center"/>
    </xf>
    <xf numFmtId="0" fontId="5" fillId="0" borderId="60" xfId="0" applyFont="1" applyBorder="1" applyAlignment="1">
      <alignment horizontal="center"/>
    </xf>
    <xf numFmtId="0" fontId="5" fillId="0" borderId="58" xfId="0" applyFont="1" applyBorder="1" applyAlignment="1">
      <alignment horizontal="right"/>
    </xf>
    <xf numFmtId="0" fontId="5" fillId="0" borderId="59" xfId="0" applyFont="1" applyBorder="1" applyAlignment="1">
      <alignment horizontal="right"/>
    </xf>
    <xf numFmtId="0" fontId="5" fillId="0" borderId="73" xfId="0" applyFont="1" applyBorder="1" applyAlignment="1">
      <alignment horizontal="right"/>
    </xf>
    <xf numFmtId="0" fontId="4" fillId="0" borderId="1" xfId="0" applyFont="1" applyBorder="1" applyAlignment="1">
      <alignment horizontal="left" vertical="top" wrapText="1" indent="1"/>
    </xf>
    <xf numFmtId="0" fontId="0" fillId="0" borderId="1" xfId="0" applyBorder="1" applyAlignment="1">
      <alignment horizontal="left" vertical="top" wrapText="1" indent="1"/>
    </xf>
    <xf numFmtId="171" fontId="40" fillId="0" borderId="20" xfId="0" applyNumberFormat="1" applyFont="1" applyBorder="1" applyAlignment="1">
      <alignment horizontal="left" vertical="top" wrapText="1" indent="1"/>
    </xf>
    <xf numFmtId="0" fontId="4" fillId="0" borderId="17" xfId="0" applyFont="1" applyBorder="1" applyAlignment="1">
      <alignment horizontal="left" wrapText="1" indent="1"/>
    </xf>
    <xf numFmtId="0" fontId="4" fillId="0" borderId="20" xfId="0" applyFont="1" applyBorder="1" applyAlignment="1">
      <alignment horizontal="left" vertical="top" indent="2"/>
    </xf>
    <xf numFmtId="0" fontId="0" fillId="0" borderId="56" xfId="0" applyBorder="1" applyAlignment="1">
      <alignment horizontal="left" indent="2"/>
    </xf>
    <xf numFmtId="0" fontId="4" fillId="0" borderId="20" xfId="0" applyFont="1" applyBorder="1" applyAlignment="1">
      <alignment horizontal="left" vertical="top" wrapText="1" indent="2"/>
    </xf>
    <xf numFmtId="0" fontId="0" fillId="0" borderId="56" xfId="0" applyBorder="1" applyAlignment="1">
      <alignment horizontal="left" wrapText="1" indent="2"/>
    </xf>
    <xf numFmtId="0" fontId="4" fillId="0" borderId="20" xfId="0" applyFont="1" applyBorder="1" applyAlignment="1">
      <alignment horizontal="left" wrapText="1" indent="1"/>
    </xf>
    <xf numFmtId="0" fontId="4" fillId="0" borderId="9" xfId="0" applyFont="1" applyBorder="1" applyAlignment="1">
      <alignment horizontal="left" wrapText="1" indent="1"/>
    </xf>
    <xf numFmtId="0" fontId="4" fillId="0" borderId="1" xfId="0" applyFont="1" applyBorder="1" applyAlignment="1">
      <alignment horizontal="left" wrapText="1" indent="1"/>
    </xf>
    <xf numFmtId="0" fontId="4" fillId="0" borderId="20" xfId="0" applyFont="1" applyBorder="1" applyAlignment="1">
      <alignment horizontal="left" wrapText="1"/>
    </xf>
    <xf numFmtId="0" fontId="0" fillId="0" borderId="9" xfId="0" applyBorder="1" applyAlignment="1">
      <alignment horizontal="left" wrapText="1"/>
    </xf>
    <xf numFmtId="0" fontId="4" fillId="0" borderId="20" xfId="0" applyFont="1" applyBorder="1" applyAlignment="1">
      <alignment horizontal="left" vertical="top" wrapText="1"/>
    </xf>
    <xf numFmtId="0" fontId="4" fillId="0" borderId="9" xfId="0" applyFont="1" applyBorder="1" applyAlignment="1">
      <alignment horizontal="left"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5" fillId="0" borderId="55" xfId="0" applyFont="1" applyBorder="1" applyAlignment="1">
      <alignment horizontal="left" wrapText="1"/>
    </xf>
    <xf numFmtId="0" fontId="4" fillId="0" borderId="17" xfId="0" applyFont="1" applyBorder="1" applyAlignment="1">
      <alignment horizontal="left" wrapText="1"/>
    </xf>
    <xf numFmtId="0" fontId="4" fillId="0" borderId="9" xfId="0" applyFont="1" applyBorder="1" applyAlignment="1">
      <alignment horizontal="left" vertical="top" wrapText="1"/>
    </xf>
    <xf numFmtId="0" fontId="4" fillId="0" borderId="20" xfId="0" applyFont="1" applyBorder="1" applyAlignment="1">
      <alignment horizontal="left" vertical="top" wrapText="1" indent="1"/>
    </xf>
    <xf numFmtId="0" fontId="0" fillId="0" borderId="56" xfId="0" applyBorder="1" applyAlignment="1">
      <alignment horizontal="left" wrapText="1" indent="1"/>
    </xf>
    <xf numFmtId="0" fontId="5" fillId="0" borderId="20" xfId="0" applyFont="1" applyBorder="1" applyAlignment="1">
      <alignment horizontal="right" vertical="center" wrapText="1"/>
    </xf>
    <xf numFmtId="0" fontId="4" fillId="0" borderId="17" xfId="0" applyFont="1" applyBorder="1" applyAlignment="1">
      <alignment vertical="center" wrapText="1"/>
    </xf>
    <xf numFmtId="0" fontId="4" fillId="0" borderId="9" xfId="0" applyFont="1" applyBorder="1" applyAlignment="1">
      <alignment vertical="center" wrapText="1"/>
    </xf>
    <xf numFmtId="0" fontId="4" fillId="0" borderId="9" xfId="0" applyFont="1" applyBorder="1" applyAlignment="1">
      <alignment horizontal="left" vertical="top" wrapText="1" indent="1"/>
    </xf>
    <xf numFmtId="0" fontId="0" fillId="0" borderId="56" xfId="0" applyBorder="1" applyAlignment="1">
      <alignment horizontal="left" vertical="top" wrapText="1" indent="2"/>
    </xf>
    <xf numFmtId="0" fontId="4" fillId="0" borderId="17" xfId="0" applyFont="1" applyBorder="1" applyAlignment="1">
      <alignment horizontal="left" vertical="top" wrapText="1" indent="1"/>
    </xf>
    <xf numFmtId="0" fontId="4" fillId="0" borderId="17" xfId="0" applyFont="1" applyBorder="1" applyAlignment="1">
      <alignment horizontal="right" vertical="center" wrapText="1"/>
    </xf>
    <xf numFmtId="0" fontId="4" fillId="0" borderId="9" xfId="0" applyFont="1" applyBorder="1" applyAlignment="1">
      <alignment horizontal="right" vertical="center" wrapText="1"/>
    </xf>
    <xf numFmtId="0" fontId="4" fillId="0" borderId="9" xfId="0" applyFont="1" applyBorder="1" applyAlignment="1">
      <alignment horizontal="left" vertical="top" wrapText="1" indent="2"/>
    </xf>
    <xf numFmtId="0" fontId="4" fillId="0" borderId="17" xfId="0" applyFont="1" applyBorder="1" applyAlignment="1">
      <alignment horizontal="left" vertical="top" wrapText="1"/>
    </xf>
    <xf numFmtId="0" fontId="5" fillId="0" borderId="17" xfId="0" applyFont="1" applyBorder="1" applyAlignment="1">
      <alignment horizontal="right" vertical="center" wrapText="1"/>
    </xf>
    <xf numFmtId="0" fontId="5" fillId="0" borderId="9" xfId="0" applyFont="1" applyBorder="1" applyAlignment="1">
      <alignment horizontal="right" vertical="center" wrapText="1"/>
    </xf>
    <xf numFmtId="0" fontId="5" fillId="0" borderId="20" xfId="0" applyFont="1" applyBorder="1" applyAlignment="1">
      <alignment horizontal="left" vertical="top" wrapText="1"/>
    </xf>
    <xf numFmtId="0" fontId="5" fillId="0" borderId="20" xfId="0" applyFont="1" applyBorder="1" applyAlignment="1">
      <alignment horizontal="right" vertical="top" wrapText="1"/>
    </xf>
    <xf numFmtId="0" fontId="4" fillId="0" borderId="17" xfId="0" applyFont="1" applyBorder="1" applyAlignment="1">
      <alignment wrapText="1"/>
    </xf>
    <xf numFmtId="0" fontId="4" fillId="0" borderId="9" xfId="0" applyFont="1" applyBorder="1" applyAlignment="1">
      <alignment wrapText="1"/>
    </xf>
    <xf numFmtId="0" fontId="5" fillId="0" borderId="20" xfId="0" applyFont="1" applyBorder="1" applyAlignment="1">
      <alignment vertical="center" wrapText="1"/>
    </xf>
    <xf numFmtId="0" fontId="5" fillId="0" borderId="17" xfId="0" applyFont="1" applyBorder="1" applyAlignment="1">
      <alignment horizontal="right" vertical="top" wrapText="1"/>
    </xf>
    <xf numFmtId="0" fontId="5" fillId="0" borderId="9" xfId="0" applyFont="1" applyBorder="1" applyAlignment="1">
      <alignment horizontal="right" vertical="top" wrapText="1"/>
    </xf>
    <xf numFmtId="0" fontId="0" fillId="0" borderId="9" xfId="0" applyBorder="1" applyAlignment="1">
      <alignment horizontal="left" vertical="top" wrapText="1" indent="2"/>
    </xf>
    <xf numFmtId="0" fontId="5" fillId="0" borderId="5" xfId="0" applyFont="1" applyBorder="1" applyAlignment="1">
      <alignment horizontal="left"/>
    </xf>
    <xf numFmtId="0" fontId="5" fillId="0" borderId="25" xfId="0" applyFont="1" applyBorder="1" applyAlignment="1">
      <alignment horizontal="left"/>
    </xf>
    <xf numFmtId="0" fontId="36" fillId="0" borderId="30" xfId="0" applyFont="1" applyBorder="1" applyAlignment="1">
      <alignment horizontal="right" wrapText="1"/>
    </xf>
    <xf numFmtId="0" fontId="4" fillId="0" borderId="18" xfId="0" applyFont="1" applyBorder="1" applyAlignment="1">
      <alignment horizontal="right" wrapText="1"/>
    </xf>
    <xf numFmtId="0" fontId="4" fillId="0" borderId="35" xfId="0" applyFont="1" applyBorder="1" applyAlignment="1">
      <alignment horizontal="right" wrapText="1"/>
    </xf>
    <xf numFmtId="0" fontId="36" fillId="0" borderId="39" xfId="0" applyFont="1" applyBorder="1" applyAlignment="1">
      <alignment horizontal="center" vertical="center" wrapText="1"/>
    </xf>
    <xf numFmtId="0" fontId="0" fillId="0" borderId="41" xfId="0" applyBorder="1" applyAlignment="1">
      <alignment horizontal="center" vertical="center" wrapText="1"/>
    </xf>
    <xf numFmtId="0" fontId="36" fillId="0" borderId="30" xfId="0" applyFont="1" applyBorder="1" applyAlignment="1">
      <alignment horizontal="right" vertical="top" wrapText="1"/>
    </xf>
    <xf numFmtId="0" fontId="0" fillId="0" borderId="18" xfId="0" applyBorder="1" applyAlignment="1">
      <alignment horizontal="right" vertical="top" wrapText="1"/>
    </xf>
    <xf numFmtId="0" fontId="0" fillId="0" borderId="35" xfId="0" applyBorder="1" applyAlignment="1">
      <alignment horizontal="right" vertical="top" wrapText="1"/>
    </xf>
    <xf numFmtId="0" fontId="4" fillId="0" borderId="20" xfId="0" applyFont="1" applyBorder="1" applyAlignment="1">
      <alignment horizontal="left" vertical="top" wrapText="1" indent="3"/>
    </xf>
    <xf numFmtId="0" fontId="0" fillId="0" borderId="56" xfId="0" applyBorder="1" applyAlignment="1">
      <alignment horizontal="left" vertical="top" wrapText="1" indent="3"/>
    </xf>
    <xf numFmtId="0" fontId="0" fillId="0" borderId="9" xfId="0" applyBorder="1" applyAlignment="1">
      <alignment horizontal="left" vertical="top" wrapText="1"/>
    </xf>
    <xf numFmtId="0" fontId="4" fillId="0" borderId="55" xfId="0" applyFont="1" applyBorder="1" applyAlignment="1">
      <alignment horizontal="left" vertical="top" wrapText="1" indent="1"/>
    </xf>
    <xf numFmtId="0" fontId="5"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36" fillId="0" borderId="74" xfId="0" applyFont="1" applyBorder="1" applyAlignment="1" applyProtection="1">
      <alignment horizontal="center" vertical="center" wrapText="1"/>
      <protection locked="0"/>
    </xf>
    <xf numFmtId="0" fontId="36" fillId="0" borderId="73" xfId="0" applyFont="1" applyBorder="1" applyAlignment="1">
      <alignment horizontal="center" vertical="center" wrapText="1"/>
    </xf>
    <xf numFmtId="0" fontId="4" fillId="0" borderId="9" xfId="0" applyFont="1" applyBorder="1" applyAlignment="1">
      <alignment vertical="top" wrapText="1"/>
    </xf>
    <xf numFmtId="0" fontId="5" fillId="0" borderId="20" xfId="0" applyFont="1" applyBorder="1"/>
    <xf numFmtId="0" fontId="6" fillId="0" borderId="17" xfId="0" applyFont="1" applyBorder="1"/>
    <xf numFmtId="0" fontId="6" fillId="0" borderId="9" xfId="0" applyFont="1" applyBorder="1"/>
    <xf numFmtId="0" fontId="5" fillId="0" borderId="20" xfId="0" applyFont="1" applyBorder="1" applyAlignment="1">
      <alignment horizontal="left" vertical="center" wrapText="1" indent="2"/>
    </xf>
    <xf numFmtId="0" fontId="6" fillId="0" borderId="17" xfId="0" applyFont="1" applyBorder="1" applyAlignment="1">
      <alignment horizontal="left" vertical="center" indent="2"/>
    </xf>
    <xf numFmtId="0" fontId="6" fillId="0" borderId="9" xfId="0" applyFont="1" applyBorder="1" applyAlignment="1">
      <alignment horizontal="left" vertical="center" indent="2"/>
    </xf>
    <xf numFmtId="0" fontId="5" fillId="0" borderId="20" xfId="0" applyFont="1" applyBorder="1" applyAlignment="1">
      <alignment horizontal="left" vertical="center" wrapText="1" indent="1"/>
    </xf>
    <xf numFmtId="0" fontId="4" fillId="0" borderId="9" xfId="0" applyFont="1" applyBorder="1" applyAlignment="1">
      <alignment horizontal="left" vertical="center" wrapText="1" indent="1"/>
    </xf>
    <xf numFmtId="0" fontId="5" fillId="0" borderId="20" xfId="0" applyFont="1" applyBorder="1" applyAlignment="1">
      <alignment horizontal="left" vertical="center" wrapText="1"/>
    </xf>
    <xf numFmtId="0" fontId="6" fillId="0" borderId="9" xfId="0" applyFont="1" applyBorder="1" applyAlignment="1">
      <alignment vertical="center"/>
    </xf>
    <xf numFmtId="0" fontId="5" fillId="0" borderId="20" xfId="0" applyFont="1" applyBorder="1" applyAlignment="1">
      <alignment horizontal="left" vertical="top" wrapText="1" indent="1"/>
    </xf>
    <xf numFmtId="0" fontId="6" fillId="0" borderId="9" xfId="0" applyFont="1" applyBorder="1" applyAlignment="1">
      <alignment horizontal="left"/>
    </xf>
    <xf numFmtId="0" fontId="6" fillId="0" borderId="9" xfId="0" applyFont="1" applyBorder="1" applyAlignment="1">
      <alignment horizontal="left" vertical="top" indent="1"/>
    </xf>
    <xf numFmtId="0" fontId="5" fillId="0" borderId="0" xfId="0" applyFont="1" applyAlignment="1">
      <alignment horizontal="center" vertical="top" wrapText="1"/>
    </xf>
    <xf numFmtId="0" fontId="5" fillId="0" borderId="30" xfId="0" applyFont="1" applyBorder="1" applyAlignment="1">
      <alignment horizontal="right" vertical="top" wrapText="1"/>
    </xf>
    <xf numFmtId="0" fontId="6" fillId="0" borderId="35" xfId="0" applyFont="1" applyBorder="1"/>
    <xf numFmtId="0" fontId="6" fillId="0" borderId="9" xfId="0" applyFont="1" applyBorder="1" applyAlignment="1">
      <alignment horizontal="left" vertical="top" wrapText="1"/>
    </xf>
    <xf numFmtId="0" fontId="15" fillId="0" borderId="0" xfId="0" applyFont="1" applyAlignment="1">
      <alignment horizontal="center"/>
    </xf>
    <xf numFmtId="0" fontId="34" fillId="0" borderId="40" xfId="0" applyFont="1" applyBorder="1" applyAlignment="1">
      <alignment horizontal="center"/>
    </xf>
    <xf numFmtId="0" fontId="34" fillId="0" borderId="41" xfId="0" applyFont="1" applyBorder="1" applyAlignment="1">
      <alignment horizontal="center"/>
    </xf>
    <xf numFmtId="0" fontId="34" fillId="0" borderId="42" xfId="0" applyFont="1" applyBorder="1" applyAlignment="1">
      <alignment horizontal="center"/>
    </xf>
    <xf numFmtId="49" fontId="5" fillId="0" borderId="39" xfId="0" applyNumberFormat="1" applyFont="1" applyBorder="1" applyAlignment="1">
      <alignment horizontal="left"/>
    </xf>
    <xf numFmtId="0" fontId="0" fillId="0" borderId="41" xfId="0" applyBorder="1"/>
    <xf numFmtId="0" fontId="6" fillId="0" borderId="26" xfId="0" applyFont="1" applyBorder="1"/>
    <xf numFmtId="0" fontId="6" fillId="0" borderId="28" xfId="0" applyFont="1" applyBorder="1"/>
    <xf numFmtId="0" fontId="5" fillId="0" borderId="10" xfId="0" applyFont="1" applyBorder="1" applyAlignment="1">
      <alignment horizontal="center" wrapText="1"/>
    </xf>
    <xf numFmtId="0" fontId="6" fillId="0" borderId="37" xfId="0" applyFont="1" applyBorder="1"/>
    <xf numFmtId="0" fontId="37" fillId="0" borderId="11" xfId="0" applyFont="1" applyBorder="1" applyAlignment="1">
      <alignment vertical="center"/>
    </xf>
    <xf numFmtId="0" fontId="6" fillId="0" borderId="5" xfId="0" applyFont="1" applyBorder="1"/>
    <xf numFmtId="0" fontId="5" fillId="0" borderId="21" xfId="0" applyFont="1" applyBorder="1" applyAlignment="1">
      <alignment horizontal="center" wrapText="1"/>
    </xf>
    <xf numFmtId="0" fontId="6" fillId="0" borderId="16" xfId="0" applyFont="1" applyBorder="1"/>
    <xf numFmtId="0" fontId="6" fillId="0" borderId="13" xfId="0" applyFont="1" applyBorder="1"/>
    <xf numFmtId="0" fontId="6" fillId="0" borderId="38" xfId="0" applyFont="1" applyBorder="1"/>
    <xf numFmtId="0" fontId="5" fillId="0" borderId="11" xfId="0" applyFont="1" applyBorder="1" applyAlignment="1">
      <alignment horizontal="center" wrapText="1"/>
    </xf>
    <xf numFmtId="0" fontId="6" fillId="0" borderId="36" xfId="0" applyFont="1" applyBorder="1" applyAlignment="1">
      <alignment wrapText="1"/>
    </xf>
    <xf numFmtId="0" fontId="5" fillId="0" borderId="1" xfId="0" applyFont="1" applyBorder="1" applyAlignment="1">
      <alignment horizontal="center"/>
    </xf>
    <xf numFmtId="6" fontId="5" fillId="0" borderId="1" xfId="0" applyNumberFormat="1" applyFont="1" applyBorder="1" applyAlignment="1">
      <alignment horizontal="center" vertical="center"/>
    </xf>
    <xf numFmtId="6" fontId="5" fillId="0" borderId="3" xfId="0" applyNumberFormat="1" applyFont="1" applyBorder="1" applyAlignment="1">
      <alignment horizontal="center" vertical="center"/>
    </xf>
    <xf numFmtId="0" fontId="5" fillId="0" borderId="50" xfId="0" applyFont="1" applyBorder="1"/>
    <xf numFmtId="0" fontId="6" fillId="0" borderId="52" xfId="0" applyFont="1" applyBorder="1"/>
    <xf numFmtId="0" fontId="6" fillId="0" borderId="51" xfId="0" applyFont="1" applyBorder="1"/>
    <xf numFmtId="0" fontId="5" fillId="0" borderId="20" xfId="0" applyFont="1" applyBorder="1" applyAlignment="1">
      <alignment horizontal="left" vertical="top" wrapText="1" indent="2"/>
    </xf>
    <xf numFmtId="0" fontId="6" fillId="0" borderId="17" xfId="0" applyFont="1" applyBorder="1" applyAlignment="1">
      <alignment horizontal="left" vertical="top" indent="2"/>
    </xf>
    <xf numFmtId="0" fontId="6" fillId="0" borderId="9" xfId="0" applyFont="1" applyBorder="1" applyAlignment="1">
      <alignment horizontal="left" vertical="top" indent="2"/>
    </xf>
    <xf numFmtId="0" fontId="34" fillId="0" borderId="47" xfId="0" applyFont="1" applyBorder="1" applyAlignment="1">
      <alignment horizontal="center"/>
    </xf>
    <xf numFmtId="0" fontId="34" fillId="0" borderId="48" xfId="0" applyFont="1" applyBorder="1" applyAlignment="1">
      <alignment horizontal="center"/>
    </xf>
    <xf numFmtId="0" fontId="34" fillId="0" borderId="49" xfId="0" applyFont="1" applyBorder="1" applyAlignment="1">
      <alignment horizontal="center"/>
    </xf>
    <xf numFmtId="0" fontId="34" fillId="0" borderId="19" xfId="0" applyFont="1" applyBorder="1" applyAlignment="1">
      <alignment horizontal="center"/>
    </xf>
    <xf numFmtId="0" fontId="34" fillId="0" borderId="0" xfId="0" applyFont="1" applyAlignment="1">
      <alignment horizontal="center"/>
    </xf>
    <xf numFmtId="0" fontId="34" fillId="0" borderId="24" xfId="0" applyFont="1" applyBorder="1" applyAlignment="1">
      <alignment horizontal="center"/>
    </xf>
    <xf numFmtId="0" fontId="0" fillId="0" borderId="17" xfId="0" applyBorder="1"/>
    <xf numFmtId="0" fontId="0" fillId="0" borderId="9" xfId="0" applyBorder="1"/>
    <xf numFmtId="0" fontId="15" fillId="0" borderId="12" xfId="0" applyFont="1" applyBorder="1" applyAlignment="1">
      <alignment horizontal="center"/>
    </xf>
    <xf numFmtId="0" fontId="15" fillId="0" borderId="17" xfId="0" applyFont="1" applyBorder="1" applyAlignment="1">
      <alignment horizontal="center"/>
    </xf>
    <xf numFmtId="0" fontId="6" fillId="0" borderId="17" xfId="0" applyFont="1" applyBorder="1" applyAlignment="1">
      <alignment horizontal="center"/>
    </xf>
    <xf numFmtId="0" fontId="6" fillId="0" borderId="29" xfId="0" applyFont="1" applyBorder="1" applyAlignment="1">
      <alignment horizontal="center"/>
    </xf>
    <xf numFmtId="0" fontId="0" fillId="0" borderId="37" xfId="0" applyBorder="1"/>
    <xf numFmtId="0" fontId="5" fillId="0" borderId="20" xfId="0" applyFont="1" applyBorder="1" applyAlignment="1">
      <alignment horizontal="left"/>
    </xf>
    <xf numFmtId="0" fontId="17" fillId="0" borderId="11" xfId="0" applyFont="1" applyBorder="1" applyAlignment="1">
      <alignment vertical="center"/>
    </xf>
    <xf numFmtId="0" fontId="0" fillId="0" borderId="5" xfId="0" applyBorder="1"/>
    <xf numFmtId="49" fontId="5" fillId="0" borderId="20"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0" fontId="0" fillId="0" borderId="16" xfId="0" applyBorder="1"/>
    <xf numFmtId="0" fontId="0" fillId="0" borderId="13" xfId="0" applyBorder="1"/>
    <xf numFmtId="0" fontId="0" fillId="0" borderId="38" xfId="0" applyBorder="1"/>
    <xf numFmtId="0" fontId="0" fillId="0" borderId="17" xfId="0" applyBorder="1" applyAlignment="1">
      <alignment horizontal="left" vertical="top" indent="2"/>
    </xf>
    <xf numFmtId="0" fontId="0" fillId="0" borderId="9" xfId="0" applyBorder="1" applyAlignment="1">
      <alignment horizontal="left" vertical="top" indent="2"/>
    </xf>
    <xf numFmtId="0" fontId="0" fillId="0" borderId="9" xfId="0" applyBorder="1" applyAlignment="1">
      <alignment vertical="center"/>
    </xf>
    <xf numFmtId="0" fontId="0" fillId="0" borderId="9" xfId="0" applyBorder="1" applyAlignment="1">
      <alignment horizontal="left"/>
    </xf>
    <xf numFmtId="0" fontId="5" fillId="0" borderId="21" xfId="0" applyFont="1" applyBorder="1" applyAlignment="1">
      <alignment horizontal="left" vertical="center" wrapText="1"/>
    </xf>
    <xf numFmtId="0" fontId="0" fillId="0" borderId="16" xfId="0" applyBorder="1" applyAlignment="1">
      <alignment vertical="center"/>
    </xf>
    <xf numFmtId="0" fontId="0" fillId="0" borderId="17" xfId="0" applyBorder="1" applyAlignment="1">
      <alignment horizontal="left" vertical="center" indent="2"/>
    </xf>
    <xf numFmtId="0" fontId="0" fillId="0" borderId="9" xfId="0" applyBorder="1" applyAlignment="1">
      <alignment horizontal="left" vertical="center" indent="2"/>
    </xf>
    <xf numFmtId="0" fontId="5" fillId="0" borderId="0" xfId="0" applyFont="1" applyAlignment="1">
      <alignment horizontal="left" vertical="top" wrapText="1"/>
    </xf>
    <xf numFmtId="0" fontId="14" fillId="0" borderId="9" xfId="0" applyFont="1" applyBorder="1" applyAlignment="1">
      <alignment horizontal="left" vertical="top" indent="1"/>
    </xf>
    <xf numFmtId="0" fontId="5" fillId="0" borderId="30" xfId="0" applyFont="1" applyBorder="1" applyAlignment="1">
      <alignment horizontal="right"/>
    </xf>
    <xf numFmtId="0" fontId="13" fillId="0" borderId="35" xfId="0" applyFont="1" applyBorder="1"/>
    <xf numFmtId="0" fontId="5" fillId="0" borderId="39" xfId="0" applyFont="1" applyBorder="1" applyAlignment="1">
      <alignment horizontal="right"/>
    </xf>
    <xf numFmtId="0" fontId="13" fillId="0" borderId="32" xfId="0" applyFont="1" applyBorder="1"/>
    <xf numFmtId="0" fontId="13" fillId="0" borderId="9" xfId="0" applyFont="1" applyBorder="1"/>
    <xf numFmtId="0" fontId="5" fillId="0" borderId="21" xfId="0" applyFont="1" applyBorder="1" applyAlignment="1">
      <alignment horizontal="left" vertical="top" wrapText="1" indent="1"/>
    </xf>
    <xf numFmtId="0" fontId="4" fillId="0" borderId="16" xfId="0" applyFont="1" applyBorder="1" applyAlignment="1">
      <alignment horizontal="left" vertical="top" wrapText="1" indent="1"/>
    </xf>
    <xf numFmtId="0" fontId="5" fillId="0" borderId="12" xfId="0" applyFont="1" applyBorder="1" applyAlignment="1">
      <alignment horizontal="left" vertical="center" wrapText="1"/>
    </xf>
    <xf numFmtId="0" fontId="5" fillId="0" borderId="9" xfId="0" applyFont="1" applyBorder="1" applyAlignment="1">
      <alignment horizontal="left" vertical="center" wrapText="1"/>
    </xf>
    <xf numFmtId="0" fontId="6" fillId="0" borderId="16" xfId="0" applyFont="1" applyBorder="1" applyAlignment="1">
      <alignment wrapText="1"/>
    </xf>
    <xf numFmtId="0" fontId="6" fillId="0" borderId="25" xfId="0" applyFont="1" applyBorder="1" applyAlignment="1">
      <alignment wrapText="1"/>
    </xf>
    <xf numFmtId="0" fontId="6" fillId="0" borderId="28" xfId="0" applyFont="1" applyBorder="1" applyAlignment="1">
      <alignment wrapText="1"/>
    </xf>
    <xf numFmtId="0" fontId="5" fillId="0" borderId="21" xfId="0" applyFont="1" applyBorder="1" applyAlignment="1">
      <alignment horizontal="left" vertical="top" wrapText="1"/>
    </xf>
    <xf numFmtId="0" fontId="4" fillId="0" borderId="16" xfId="0" applyFont="1" applyBorder="1" applyAlignment="1">
      <alignment vertical="top"/>
    </xf>
    <xf numFmtId="0" fontId="4" fillId="0" borderId="35" xfId="0" applyFont="1" applyBorder="1" applyAlignment="1">
      <alignment vertical="top" wrapText="1"/>
    </xf>
    <xf numFmtId="0" fontId="5" fillId="0" borderId="2" xfId="0" applyFont="1" applyBorder="1" applyAlignment="1">
      <alignment horizontal="center" wrapText="1"/>
    </xf>
    <xf numFmtId="0" fontId="4" fillId="0" borderId="2" xfId="0" applyFont="1" applyBorder="1" applyAlignment="1">
      <alignment horizontal="center" wrapText="1"/>
    </xf>
    <xf numFmtId="0" fontId="5" fillId="0" borderId="1" xfId="0" applyFont="1" applyBorder="1" applyAlignment="1">
      <alignment horizontal="center" wrapText="1"/>
    </xf>
    <xf numFmtId="0" fontId="6" fillId="0" borderId="1" xfId="0" applyFont="1" applyBorder="1" applyAlignment="1">
      <alignment horizontal="center" wrapText="1"/>
    </xf>
    <xf numFmtId="0" fontId="6" fillId="0" borderId="5" xfId="0" applyFont="1" applyBorder="1" applyAlignment="1">
      <alignment wrapText="1"/>
    </xf>
    <xf numFmtId="0" fontId="5" fillId="0" borderId="5" xfId="0" applyFont="1" applyBorder="1"/>
    <xf numFmtId="0" fontId="5" fillId="0" borderId="16" xfId="0" applyFont="1" applyBorder="1" applyAlignment="1">
      <alignment horizontal="left" vertical="top" wrapText="1" indent="1"/>
    </xf>
    <xf numFmtId="0" fontId="4" fillId="0" borderId="21" xfId="0" applyFont="1" applyBorder="1" applyAlignment="1">
      <alignment horizontal="left" vertical="top" wrapText="1" indent="2"/>
    </xf>
    <xf numFmtId="0" fontId="4" fillId="0" borderId="16" xfId="0" applyFont="1" applyBorder="1" applyAlignment="1">
      <alignment horizontal="left" vertical="top" wrapText="1" indent="2"/>
    </xf>
    <xf numFmtId="0" fontId="5" fillId="0" borderId="20" xfId="0" applyFont="1" applyBorder="1" applyAlignment="1">
      <alignment horizontal="center"/>
    </xf>
    <xf numFmtId="0" fontId="0" fillId="0" borderId="17" xfId="0" applyBorder="1" applyAlignment="1">
      <alignment horizontal="center"/>
    </xf>
    <xf numFmtId="0" fontId="0" fillId="0" borderId="9" xfId="0" applyBorder="1" applyAlignment="1">
      <alignment horizontal="center"/>
    </xf>
    <xf numFmtId="0" fontId="5" fillId="0" borderId="12" xfId="0" applyFont="1" applyBorder="1" applyAlignment="1">
      <alignment horizontal="left" vertical="center"/>
    </xf>
    <xf numFmtId="0" fontId="0" fillId="0" borderId="9" xfId="0" applyBorder="1" applyAlignment="1">
      <alignment horizontal="left" vertical="center"/>
    </xf>
    <xf numFmtId="0" fontId="15" fillId="0" borderId="45" xfId="0" applyFont="1" applyBorder="1" applyAlignment="1">
      <alignment horizontal="center"/>
    </xf>
    <xf numFmtId="0" fontId="5" fillId="0" borderId="21" xfId="0" applyFont="1" applyBorder="1" applyAlignment="1">
      <alignment horizontal="right" vertical="top" wrapText="1"/>
    </xf>
    <xf numFmtId="0" fontId="6" fillId="0" borderId="9" xfId="0" applyFont="1" applyBorder="1" applyAlignment="1">
      <alignment horizontal="left" vertical="top"/>
    </xf>
    <xf numFmtId="0" fontId="6" fillId="0" borderId="9" xfId="0" applyFont="1" applyBorder="1" applyAlignment="1">
      <alignment horizontal="left" vertical="top" wrapText="1" indent="1"/>
    </xf>
    <xf numFmtId="0" fontId="5" fillId="0" borderId="1" xfId="0" applyFont="1" applyBorder="1" applyAlignment="1">
      <alignment horizontal="left" vertical="center"/>
    </xf>
    <xf numFmtId="0" fontId="6" fillId="0" borderId="1" xfId="0" applyFont="1" applyBorder="1"/>
    <xf numFmtId="0" fontId="5" fillId="0" borderId="1" xfId="0" applyFont="1" applyBorder="1" applyAlignment="1">
      <alignment horizontal="left" vertical="center" wrapText="1" indent="2"/>
    </xf>
    <xf numFmtId="0" fontId="6" fillId="0" borderId="1" xfId="0" applyFont="1" applyBorder="1" applyAlignment="1">
      <alignment horizontal="left" vertical="center" indent="2"/>
    </xf>
    <xf numFmtId="0" fontId="34" fillId="0" borderId="31" xfId="0" applyFont="1" applyBorder="1" applyAlignment="1">
      <alignment horizontal="center"/>
    </xf>
    <xf numFmtId="0" fontId="34" fillId="0" borderId="33" xfId="0" applyFont="1" applyBorder="1" applyAlignment="1">
      <alignment horizontal="center"/>
    </xf>
    <xf numFmtId="0" fontId="35" fillId="0" borderId="33" xfId="0" applyFont="1" applyBorder="1" applyAlignment="1">
      <alignment horizontal="center"/>
    </xf>
    <xf numFmtId="0" fontId="35" fillId="0" borderId="34" xfId="0" applyFont="1" applyBorder="1" applyAlignment="1">
      <alignment horizontal="center"/>
    </xf>
    <xf numFmtId="49" fontId="22" fillId="0" borderId="0" xfId="0" applyNumberFormat="1" applyFont="1" applyAlignment="1" applyProtection="1">
      <alignment horizontal="left" vertical="top" wrapText="1" readingOrder="1"/>
      <protection locked="0"/>
    </xf>
    <xf numFmtId="49" fontId="0" fillId="0" borderId="0" xfId="0" applyNumberFormat="1" applyAlignment="1">
      <alignment horizontal="left" vertical="top" wrapText="1" readingOrder="1"/>
    </xf>
    <xf numFmtId="0" fontId="6" fillId="0" borderId="9" xfId="0" applyFont="1" applyBorder="1" applyAlignment="1">
      <alignment horizontal="left" vertical="top" wrapText="1" indent="2"/>
    </xf>
    <xf numFmtId="0" fontId="7" fillId="0" borderId="20" xfId="0" applyFont="1" applyBorder="1" applyAlignment="1">
      <alignment wrapText="1"/>
    </xf>
    <xf numFmtId="0" fontId="6" fillId="0" borderId="9" xfId="0" applyFont="1" applyBorder="1" applyAlignment="1">
      <alignment wrapText="1"/>
    </xf>
    <xf numFmtId="0" fontId="34" fillId="0" borderId="40" xfId="0" applyFont="1" applyBorder="1" applyAlignment="1">
      <alignment horizontal="center" vertical="top" wrapText="1"/>
    </xf>
    <xf numFmtId="0" fontId="35" fillId="0" borderId="41" xfId="0" applyFont="1" applyBorder="1" applyAlignment="1">
      <alignment horizontal="center" vertical="top" wrapText="1"/>
    </xf>
    <xf numFmtId="0" fontId="35" fillId="0" borderId="42" xfId="0" applyFont="1" applyBorder="1" applyAlignment="1">
      <alignment horizontal="center" vertical="top" wrapText="1"/>
    </xf>
    <xf numFmtId="49" fontId="5" fillId="0" borderId="25" xfId="0" applyNumberFormat="1" applyFont="1" applyBorder="1" applyAlignment="1">
      <alignment horizontal="right"/>
    </xf>
    <xf numFmtId="49" fontId="6" fillId="0" borderId="26" xfId="0" applyNumberFormat="1" applyFont="1" applyBorder="1"/>
    <xf numFmtId="49" fontId="6" fillId="0" borderId="28" xfId="0" applyNumberFormat="1" applyFont="1" applyBorder="1"/>
    <xf numFmtId="0" fontId="34" fillId="0" borderId="47" xfId="0" applyFont="1" applyBorder="1" applyAlignment="1">
      <alignment horizontal="center" vertical="top" wrapText="1"/>
    </xf>
    <xf numFmtId="0" fontId="34" fillId="0" borderId="48" xfId="0" applyFont="1" applyBorder="1" applyAlignment="1">
      <alignment horizontal="center" vertical="top" wrapText="1"/>
    </xf>
    <xf numFmtId="0" fontId="34" fillId="0" borderId="49" xfId="0" applyFont="1" applyBorder="1" applyAlignment="1">
      <alignment horizontal="center" vertical="top" wrapText="1"/>
    </xf>
    <xf numFmtId="0" fontId="5" fillId="0" borderId="35" xfId="0" applyFont="1" applyBorder="1" applyAlignment="1">
      <alignment horizontal="right"/>
    </xf>
    <xf numFmtId="0" fontId="34" fillId="0" borderId="40" xfId="0" applyFont="1" applyBorder="1" applyAlignment="1">
      <alignment horizontal="center" wrapText="1"/>
    </xf>
    <xf numFmtId="0" fontId="35" fillId="0" borderId="41" xfId="0" applyFont="1" applyBorder="1" applyAlignment="1">
      <alignment horizontal="center" wrapText="1"/>
    </xf>
    <xf numFmtId="0" fontId="35" fillId="0" borderId="42" xfId="0" applyFont="1" applyBorder="1" applyAlignment="1">
      <alignment horizontal="center" wrapText="1"/>
    </xf>
    <xf numFmtId="0" fontId="6" fillId="0" borderId="4" xfId="0" applyFont="1" applyBorder="1"/>
    <xf numFmtId="0" fontId="5" fillId="0" borderId="11" xfId="0" applyFont="1" applyBorder="1" applyAlignment="1">
      <alignment horizontal="left" wrapText="1"/>
    </xf>
    <xf numFmtId="0" fontId="4" fillId="0" borderId="21" xfId="0" applyFont="1" applyBorder="1" applyAlignment="1">
      <alignment horizontal="left" vertical="top" wrapText="1" indent="1"/>
    </xf>
    <xf numFmtId="0" fontId="4" fillId="0" borderId="21" xfId="0" applyFont="1" applyBorder="1" applyAlignment="1">
      <alignment horizontal="left" vertical="top" wrapText="1"/>
    </xf>
    <xf numFmtId="0" fontId="4" fillId="0" borderId="16" xfId="0" applyFont="1" applyBorder="1" applyAlignment="1">
      <alignment horizontal="left" vertical="top" wrapText="1"/>
    </xf>
    <xf numFmtId="0" fontId="4" fillId="0" borderId="20" xfId="0" applyFont="1" applyBorder="1" applyAlignment="1">
      <alignment horizontal="left" vertical="center" wrapText="1"/>
    </xf>
    <xf numFmtId="0" fontId="6" fillId="0" borderId="9" xfId="0" applyFont="1" applyBorder="1" applyAlignment="1">
      <alignment horizontal="left" vertical="center" wrapText="1"/>
    </xf>
    <xf numFmtId="0" fontId="5" fillId="0" borderId="20" xfId="0" applyFont="1" applyBorder="1" applyAlignment="1">
      <alignment horizontal="right"/>
    </xf>
    <xf numFmtId="0" fontId="23" fillId="0" borderId="35" xfId="0" applyFont="1" applyBorder="1"/>
  </cellXfs>
  <cellStyles count="5">
    <cellStyle name="Comma" xfId="3" builtinId="3"/>
    <cellStyle name="Currency" xfId="1" builtinId="4"/>
    <cellStyle name="Normal" xfId="0" builtinId="0"/>
    <cellStyle name="Normal 2" xfId="4" xr:uid="{00000000-0005-0000-0000-000003000000}"/>
    <cellStyle name="Percent" xfId="2" builtinId="5"/>
  </cellStyles>
  <dxfs count="0"/>
  <tableStyles count="0" defaultTableStyle="TableStyleMedium9"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4"/>
  <sheetViews>
    <sheetView showRuler="0" view="pageBreakPreview" zoomScale="135" zoomScaleNormal="100" zoomScaleSheetLayoutView="135" zoomScalePageLayoutView="55" workbookViewId="0">
      <pane ySplit="4" topLeftCell="A5" activePane="bottomLeft" state="frozen"/>
      <selection pane="bottomLeft" activeCell="Q10" sqref="Q10"/>
    </sheetView>
  </sheetViews>
  <sheetFormatPr defaultColWidth="8.77734375" defaultRowHeight="15.75" x14ac:dyDescent="0.25"/>
  <cols>
    <col min="1" max="1" width="5.44140625" style="4" customWidth="1"/>
    <col min="2" max="2" width="6.44140625" style="4" customWidth="1"/>
    <col min="3" max="3" width="4.77734375" style="4" customWidth="1"/>
    <col min="4" max="4" width="8.109375" style="4" customWidth="1"/>
    <col min="5" max="12" width="8.33203125" style="4" customWidth="1"/>
    <col min="13" max="13" width="7.44140625" style="4" customWidth="1"/>
    <col min="14" max="14" width="9.77734375" style="4" customWidth="1"/>
    <col min="15" max="15" width="8.44140625" style="4" customWidth="1"/>
    <col min="16" max="16384" width="8.77734375" style="4"/>
  </cols>
  <sheetData>
    <row r="1" spans="1:15" ht="20.25" x14ac:dyDescent="0.3">
      <c r="A1" s="467" t="s">
        <v>367</v>
      </c>
      <c r="B1" s="467"/>
      <c r="C1" s="467"/>
      <c r="D1" s="467"/>
      <c r="E1" s="467"/>
      <c r="F1" s="467"/>
      <c r="G1" s="467"/>
      <c r="H1" s="467"/>
      <c r="I1" s="467"/>
      <c r="J1" s="467"/>
      <c r="K1" s="467"/>
      <c r="L1" s="467"/>
      <c r="M1" s="467"/>
      <c r="N1" s="467"/>
      <c r="O1" s="83"/>
    </row>
    <row r="2" spans="1:15" ht="20.25" x14ac:dyDescent="0.3">
      <c r="A2" s="467" t="s">
        <v>321</v>
      </c>
      <c r="B2" s="467"/>
      <c r="C2" s="467"/>
      <c r="D2" s="467"/>
      <c r="E2" s="467"/>
      <c r="F2" s="467"/>
      <c r="G2" s="467"/>
      <c r="H2" s="467"/>
      <c r="I2" s="467"/>
      <c r="J2" s="467"/>
      <c r="K2" s="467"/>
      <c r="L2" s="467"/>
      <c r="M2" s="467"/>
      <c r="N2" s="467"/>
      <c r="O2" s="83"/>
    </row>
    <row r="3" spans="1:15" ht="21" thickBot="1" x14ac:dyDescent="0.35">
      <c r="A3" s="367"/>
      <c r="B3" s="367"/>
      <c r="C3" s="367"/>
      <c r="D3" s="367"/>
      <c r="E3" s="367"/>
      <c r="F3" s="367"/>
      <c r="H3" s="364"/>
      <c r="I3" s="367"/>
      <c r="J3" s="367"/>
      <c r="K3" s="388" t="s">
        <v>369</v>
      </c>
      <c r="L3" s="388" t="s">
        <v>370</v>
      </c>
      <c r="M3" s="367"/>
      <c r="N3" s="367"/>
      <c r="O3" s="83"/>
    </row>
    <row r="4" spans="1:15" ht="15.95" customHeight="1" thickTop="1" thickBot="1" x14ac:dyDescent="0.3">
      <c r="A4" s="430" t="s">
        <v>3</v>
      </c>
      <c r="B4" s="430"/>
      <c r="C4" s="432"/>
      <c r="D4" s="432"/>
      <c r="E4" s="432"/>
      <c r="F4" s="432"/>
      <c r="G4" s="432"/>
      <c r="H4" s="364"/>
      <c r="I4" s="465" t="s">
        <v>5</v>
      </c>
      <c r="J4" s="466"/>
      <c r="K4" s="389">
        <v>46296</v>
      </c>
      <c r="L4" s="390">
        <v>46660</v>
      </c>
      <c r="M4" s="368"/>
      <c r="N4" s="364"/>
      <c r="O4" s="277"/>
    </row>
    <row r="5" spans="1:15" ht="17.25" thickTop="1" thickBot="1" x14ac:dyDescent="0.3">
      <c r="A5" s="431" t="s">
        <v>202</v>
      </c>
      <c r="B5" s="431"/>
      <c r="C5" s="431"/>
      <c r="D5" s="431"/>
      <c r="E5" s="433">
        <f>+K12</f>
        <v>0</v>
      </c>
      <c r="F5" s="433"/>
      <c r="G5" s="433"/>
      <c r="H5" s="364"/>
      <c r="I5" s="364"/>
      <c r="J5" s="382"/>
      <c r="K5" s="380"/>
      <c r="L5" s="364"/>
      <c r="M5" s="364"/>
      <c r="N5" s="364"/>
    </row>
    <row r="6" spans="1:15" ht="16.5" thickTop="1" x14ac:dyDescent="0.25">
      <c r="A6" s="380"/>
      <c r="B6" s="380"/>
      <c r="C6" s="380"/>
      <c r="D6" s="381"/>
      <c r="E6" s="381"/>
      <c r="F6" s="380"/>
      <c r="G6" s="364"/>
      <c r="H6" s="364"/>
      <c r="I6" s="364"/>
      <c r="J6" s="382"/>
      <c r="K6" s="383"/>
      <c r="L6" s="364"/>
      <c r="M6" s="364"/>
      <c r="N6" s="369">
        <f>IF(AND(MONTH(L4)&gt;9,MONTH(L4)&lt;=12,NOT(DAY(L4)=0),YEAR(L4)&gt;=2014,DAY(L4)&gt;27),MONTH(L4)-9,IF(AND(MONTH(L4)&gt;=1,MONTH(L4)&lt;=9,NOT(DAY(L4)=0),YEAR(L4)&gt;=2014,DAY(L4)&gt;27),MONTH(L4)+3,0))</f>
        <v>12</v>
      </c>
    </row>
    <row r="7" spans="1:15" ht="16.5" thickBot="1" x14ac:dyDescent="0.3">
      <c r="A7" s="384"/>
      <c r="B7" s="364"/>
      <c r="C7" s="385"/>
      <c r="D7" s="386"/>
      <c r="E7" s="386"/>
      <c r="F7" s="387"/>
      <c r="G7" s="387"/>
      <c r="H7" s="387"/>
      <c r="I7" s="387"/>
      <c r="J7" s="387"/>
      <c r="K7" s="370"/>
      <c r="L7" s="370"/>
      <c r="M7" s="370"/>
      <c r="N7" s="370"/>
      <c r="O7" s="42"/>
    </row>
    <row r="8" spans="1:15" ht="16.5" thickBot="1" x14ac:dyDescent="0.3">
      <c r="A8" s="65"/>
      <c r="B8" s="462" t="s">
        <v>23</v>
      </c>
      <c r="C8" s="463"/>
      <c r="D8" s="463"/>
      <c r="E8" s="463"/>
      <c r="F8" s="463"/>
      <c r="G8" s="463"/>
      <c r="H8" s="463"/>
      <c r="I8" s="463"/>
      <c r="J8" s="463"/>
      <c r="K8" s="463"/>
      <c r="L8" s="464"/>
      <c r="M8" s="371"/>
      <c r="N8" s="364"/>
    </row>
    <row r="9" spans="1:15" ht="27.6" customHeight="1" thickBot="1" x14ac:dyDescent="0.3">
      <c r="A9" s="76"/>
      <c r="B9" s="437" t="s">
        <v>228</v>
      </c>
      <c r="C9" s="438"/>
      <c r="D9" s="438"/>
      <c r="E9" s="438"/>
      <c r="F9" s="439"/>
      <c r="G9" s="440" t="s">
        <v>365</v>
      </c>
      <c r="H9" s="441"/>
      <c r="I9" s="442"/>
      <c r="J9" s="440" t="s">
        <v>366</v>
      </c>
      <c r="K9" s="441"/>
      <c r="L9" s="442"/>
      <c r="M9" s="372"/>
      <c r="N9" s="373"/>
    </row>
    <row r="10" spans="1:15" ht="32.1" customHeight="1" thickBot="1" x14ac:dyDescent="0.3">
      <c r="A10" s="77"/>
      <c r="B10" s="392" t="s">
        <v>226</v>
      </c>
      <c r="C10" s="460" t="s">
        <v>227</v>
      </c>
      <c r="D10" s="461"/>
      <c r="E10" s="461"/>
      <c r="F10" s="461"/>
      <c r="G10" s="443">
        <f>'Detailed Plan'!F97</f>
        <v>0</v>
      </c>
      <c r="H10" s="444"/>
      <c r="I10" s="445"/>
      <c r="J10" s="449">
        <f>'Detailed Plan'!G97</f>
        <v>0</v>
      </c>
      <c r="K10" s="444"/>
      <c r="L10" s="450"/>
      <c r="M10" s="374"/>
      <c r="N10" s="364"/>
    </row>
    <row r="11" spans="1:15" ht="28.9" customHeight="1" thickBot="1" x14ac:dyDescent="0.3">
      <c r="A11" s="77"/>
      <c r="B11" s="391" t="s">
        <v>308</v>
      </c>
      <c r="C11" s="434" t="s">
        <v>309</v>
      </c>
      <c r="D11" s="435"/>
      <c r="E11" s="435"/>
      <c r="F11" s="436"/>
      <c r="G11" s="446">
        <f>'Detailed Plan'!F106</f>
        <v>0</v>
      </c>
      <c r="H11" s="447"/>
      <c r="I11" s="448"/>
      <c r="J11" s="451">
        <f>'Detailed Plan'!G106</f>
        <v>0</v>
      </c>
      <c r="K11" s="447"/>
      <c r="L11" s="452"/>
      <c r="M11" s="374"/>
      <c r="N11" s="364"/>
    </row>
    <row r="12" spans="1:15" s="117" customFormat="1" ht="17.25" thickBot="1" x14ac:dyDescent="0.3">
      <c r="A12" s="178"/>
      <c r="B12" s="453" t="s">
        <v>201</v>
      </c>
      <c r="C12" s="454"/>
      <c r="D12" s="454"/>
      <c r="E12" s="454"/>
      <c r="F12" s="455"/>
      <c r="G12" s="456">
        <f>'Detailed Plan'!F107</f>
        <v>0</v>
      </c>
      <c r="H12" s="457"/>
      <c r="I12" s="458"/>
      <c r="J12" s="456">
        <f>'Detailed Plan'!G107</f>
        <v>0</v>
      </c>
      <c r="K12" s="457"/>
      <c r="L12" s="459"/>
      <c r="M12" s="375"/>
      <c r="N12" s="376"/>
    </row>
    <row r="13" spans="1:15" ht="16.5" x14ac:dyDescent="0.3">
      <c r="A13" s="364"/>
      <c r="B13" s="393"/>
      <c r="C13" s="393"/>
      <c r="D13" s="393"/>
      <c r="E13" s="393"/>
      <c r="F13" s="393"/>
      <c r="G13" s="393"/>
      <c r="H13" s="479"/>
      <c r="I13" s="480"/>
      <c r="J13" s="480"/>
      <c r="K13" s="480"/>
      <c r="L13" s="377"/>
      <c r="M13" s="377"/>
      <c r="N13" s="378"/>
    </row>
    <row r="14" spans="1:15" x14ac:dyDescent="0.25">
      <c r="A14" s="364"/>
      <c r="B14" s="364"/>
      <c r="C14" s="364"/>
      <c r="D14" s="364"/>
      <c r="E14" s="364"/>
      <c r="F14" s="364"/>
      <c r="G14" s="364"/>
      <c r="H14" s="364"/>
      <c r="I14" s="364"/>
      <c r="J14" s="364"/>
      <c r="K14" s="364"/>
      <c r="L14" s="364"/>
      <c r="M14" s="364"/>
      <c r="N14" s="364"/>
    </row>
    <row r="15" spans="1:15" x14ac:dyDescent="0.25">
      <c r="A15" s="364"/>
      <c r="B15" s="376" t="s">
        <v>31</v>
      </c>
      <c r="C15" s="364"/>
      <c r="D15" s="364"/>
      <c r="E15" s="364"/>
      <c r="F15" s="364"/>
      <c r="G15" s="364"/>
      <c r="H15" s="364"/>
      <c r="I15" s="364"/>
      <c r="J15" s="364"/>
      <c r="K15" s="364"/>
      <c r="L15" s="364"/>
      <c r="M15" s="364"/>
      <c r="N15" s="364"/>
    </row>
    <row r="16" spans="1:15" x14ac:dyDescent="0.25">
      <c r="A16" s="364"/>
      <c r="B16" s="364"/>
      <c r="C16" s="364"/>
      <c r="D16" s="364"/>
      <c r="E16" s="364"/>
      <c r="F16" s="364"/>
      <c r="G16" s="364"/>
      <c r="H16" s="364"/>
      <c r="I16" s="364"/>
      <c r="J16" s="364"/>
      <c r="K16" s="364"/>
      <c r="L16" s="364"/>
      <c r="M16" s="364"/>
      <c r="N16" s="364"/>
    </row>
    <row r="17" spans="1:14" x14ac:dyDescent="0.25">
      <c r="A17" s="364"/>
      <c r="B17" s="376" t="s">
        <v>230</v>
      </c>
      <c r="C17" s="376"/>
      <c r="D17" s="364"/>
      <c r="E17" s="364"/>
      <c r="F17" s="364"/>
      <c r="G17" s="364"/>
      <c r="H17" s="364"/>
      <c r="I17" s="364"/>
      <c r="J17" s="364"/>
      <c r="K17" s="364"/>
      <c r="L17" s="364"/>
      <c r="M17" s="364"/>
      <c r="N17" s="364"/>
    </row>
    <row r="18" spans="1:14" x14ac:dyDescent="0.25">
      <c r="A18" s="364"/>
      <c r="B18" s="376" t="s">
        <v>229</v>
      </c>
      <c r="C18" s="376"/>
      <c r="D18" s="376"/>
      <c r="E18" s="376"/>
      <c r="F18" s="376"/>
      <c r="G18" s="376"/>
      <c r="H18" s="364"/>
      <c r="I18" s="364"/>
      <c r="J18" s="364"/>
      <c r="K18" s="364"/>
      <c r="L18" s="364"/>
      <c r="M18" s="364"/>
      <c r="N18" s="364"/>
    </row>
    <row r="19" spans="1:14" x14ac:dyDescent="0.25">
      <c r="A19" s="364"/>
      <c r="B19" s="376"/>
      <c r="C19" s="376"/>
      <c r="D19" s="364"/>
      <c r="E19" s="364"/>
      <c r="F19" s="364"/>
      <c r="G19" s="364"/>
      <c r="H19" s="364"/>
      <c r="I19" s="364"/>
      <c r="J19" s="364"/>
      <c r="K19" s="364"/>
      <c r="L19" s="364"/>
      <c r="M19" s="364"/>
      <c r="N19" s="364"/>
    </row>
    <row r="20" spans="1:14" ht="48.6" customHeight="1" x14ac:dyDescent="0.25">
      <c r="B20" s="477" t="s">
        <v>368</v>
      </c>
      <c r="C20" s="478"/>
      <c r="D20" s="478"/>
      <c r="E20" s="478"/>
      <c r="F20" s="478"/>
      <c r="G20" s="478"/>
      <c r="H20" s="478"/>
      <c r="I20" s="478"/>
      <c r="J20" s="478"/>
      <c r="K20" s="478"/>
      <c r="L20" s="478"/>
      <c r="M20" s="379"/>
      <c r="N20" s="364"/>
    </row>
    <row r="21" spans="1:14" ht="30.2" customHeight="1" thickBot="1" x14ac:dyDescent="0.3">
      <c r="A21" s="364"/>
      <c r="B21" s="376"/>
      <c r="C21" s="364"/>
      <c r="D21" s="364"/>
      <c r="E21" s="364"/>
      <c r="F21" s="364"/>
      <c r="G21" s="364"/>
      <c r="H21" s="364"/>
      <c r="I21" s="364"/>
      <c r="J21" s="364"/>
      <c r="K21" s="364"/>
      <c r="L21" s="364"/>
      <c r="M21" s="364"/>
      <c r="N21" s="364"/>
    </row>
    <row r="22" spans="1:14" ht="18.75" customHeight="1" thickBot="1" x14ac:dyDescent="0.3">
      <c r="A22" s="364"/>
      <c r="B22" s="427" t="s">
        <v>320</v>
      </c>
      <c r="C22" s="428"/>
      <c r="D22" s="428"/>
      <c r="E22" s="428"/>
      <c r="F22" s="428"/>
      <c r="G22" s="428"/>
      <c r="H22" s="428"/>
      <c r="I22" s="428"/>
      <c r="J22" s="428"/>
      <c r="K22" s="428"/>
      <c r="L22" s="429"/>
      <c r="M22" s="365"/>
      <c r="N22" s="364"/>
    </row>
    <row r="23" spans="1:14" x14ac:dyDescent="0.25">
      <c r="A23" s="364"/>
      <c r="B23" s="468"/>
      <c r="C23" s="469"/>
      <c r="D23" s="469"/>
      <c r="E23" s="469"/>
      <c r="F23" s="469"/>
      <c r="G23" s="469"/>
      <c r="H23" s="469"/>
      <c r="I23" s="469"/>
      <c r="J23" s="469"/>
      <c r="K23" s="469"/>
      <c r="L23" s="470"/>
      <c r="M23" s="366"/>
      <c r="N23" s="364"/>
    </row>
    <row r="24" spans="1:14" x14ac:dyDescent="0.25">
      <c r="A24" s="364"/>
      <c r="B24" s="471"/>
      <c r="C24" s="472"/>
      <c r="D24" s="472"/>
      <c r="E24" s="472"/>
      <c r="F24" s="472"/>
      <c r="G24" s="472"/>
      <c r="H24" s="472"/>
      <c r="I24" s="472"/>
      <c r="J24" s="472"/>
      <c r="K24" s="472"/>
      <c r="L24" s="473"/>
      <c r="M24" s="366"/>
      <c r="N24" s="364"/>
    </row>
    <row r="25" spans="1:14" x14ac:dyDescent="0.25">
      <c r="A25" s="364"/>
      <c r="B25" s="471"/>
      <c r="C25" s="472"/>
      <c r="D25" s="472"/>
      <c r="E25" s="472"/>
      <c r="F25" s="472"/>
      <c r="G25" s="472"/>
      <c r="H25" s="472"/>
      <c r="I25" s="472"/>
      <c r="J25" s="472"/>
      <c r="K25" s="472"/>
      <c r="L25" s="473"/>
      <c r="M25" s="366"/>
      <c r="N25" s="364"/>
    </row>
    <row r="26" spans="1:14" x14ac:dyDescent="0.25">
      <c r="A26" s="364"/>
      <c r="B26" s="471"/>
      <c r="C26" s="472"/>
      <c r="D26" s="472"/>
      <c r="E26" s="472"/>
      <c r="F26" s="472"/>
      <c r="G26" s="472"/>
      <c r="H26" s="472"/>
      <c r="I26" s="472"/>
      <c r="J26" s="472"/>
      <c r="K26" s="472"/>
      <c r="L26" s="473"/>
      <c r="M26" s="366"/>
      <c r="N26" s="364"/>
    </row>
    <row r="27" spans="1:14" x14ac:dyDescent="0.25">
      <c r="A27" s="364"/>
      <c r="B27" s="471"/>
      <c r="C27" s="472"/>
      <c r="D27" s="472"/>
      <c r="E27" s="472"/>
      <c r="F27" s="472"/>
      <c r="G27" s="472"/>
      <c r="H27" s="472"/>
      <c r="I27" s="472"/>
      <c r="J27" s="472"/>
      <c r="K27" s="472"/>
      <c r="L27" s="473"/>
      <c r="M27" s="366"/>
      <c r="N27" s="364"/>
    </row>
    <row r="28" spans="1:14" x14ac:dyDescent="0.25">
      <c r="A28" s="364"/>
      <c r="B28" s="471"/>
      <c r="C28" s="472"/>
      <c r="D28" s="472"/>
      <c r="E28" s="472"/>
      <c r="F28" s="472"/>
      <c r="G28" s="472"/>
      <c r="H28" s="472"/>
      <c r="I28" s="472"/>
      <c r="J28" s="472"/>
      <c r="K28" s="472"/>
      <c r="L28" s="473"/>
      <c r="M28" s="366"/>
      <c r="N28" s="364"/>
    </row>
    <row r="29" spans="1:14" x14ac:dyDescent="0.25">
      <c r="A29" s="364"/>
      <c r="B29" s="471"/>
      <c r="C29" s="472"/>
      <c r="D29" s="472"/>
      <c r="E29" s="472"/>
      <c r="F29" s="472"/>
      <c r="G29" s="472"/>
      <c r="H29" s="472"/>
      <c r="I29" s="472"/>
      <c r="J29" s="472"/>
      <c r="K29" s="472"/>
      <c r="L29" s="473"/>
      <c r="M29" s="366"/>
      <c r="N29" s="364"/>
    </row>
    <row r="30" spans="1:14" x14ac:dyDescent="0.25">
      <c r="A30" s="364"/>
      <c r="B30" s="471"/>
      <c r="C30" s="472"/>
      <c r="D30" s="472"/>
      <c r="E30" s="472"/>
      <c r="F30" s="472"/>
      <c r="G30" s="472"/>
      <c r="H30" s="472"/>
      <c r="I30" s="472"/>
      <c r="J30" s="472"/>
      <c r="K30" s="472"/>
      <c r="L30" s="473"/>
      <c r="M30" s="366"/>
      <c r="N30" s="364"/>
    </row>
    <row r="31" spans="1:14" x14ac:dyDescent="0.25">
      <c r="A31" s="364"/>
      <c r="B31" s="471"/>
      <c r="C31" s="472"/>
      <c r="D31" s="472"/>
      <c r="E31" s="472"/>
      <c r="F31" s="472"/>
      <c r="G31" s="472"/>
      <c r="H31" s="472"/>
      <c r="I31" s="472"/>
      <c r="J31" s="472"/>
      <c r="K31" s="472"/>
      <c r="L31" s="473"/>
      <c r="M31" s="366"/>
      <c r="N31" s="364"/>
    </row>
    <row r="32" spans="1:14" x14ac:dyDescent="0.25">
      <c r="A32" s="364"/>
      <c r="B32" s="471"/>
      <c r="C32" s="472"/>
      <c r="D32" s="472"/>
      <c r="E32" s="472"/>
      <c r="F32" s="472"/>
      <c r="G32" s="472"/>
      <c r="H32" s="472"/>
      <c r="I32" s="472"/>
      <c r="J32" s="472"/>
      <c r="K32" s="472"/>
      <c r="L32" s="473"/>
      <c r="M32" s="366"/>
      <c r="N32" s="364"/>
    </row>
    <row r="33" spans="1:14" x14ac:dyDescent="0.25">
      <c r="A33" s="364"/>
      <c r="B33" s="471"/>
      <c r="C33" s="472"/>
      <c r="D33" s="472"/>
      <c r="E33" s="472"/>
      <c r="F33" s="472"/>
      <c r="G33" s="472"/>
      <c r="H33" s="472"/>
      <c r="I33" s="472"/>
      <c r="J33" s="472"/>
      <c r="K33" s="472"/>
      <c r="L33" s="473"/>
      <c r="M33" s="366"/>
      <c r="N33" s="364"/>
    </row>
    <row r="34" spans="1:14" x14ac:dyDescent="0.25">
      <c r="A34" s="364"/>
      <c r="B34" s="471"/>
      <c r="C34" s="472"/>
      <c r="D34" s="472"/>
      <c r="E34" s="472"/>
      <c r="F34" s="472"/>
      <c r="G34" s="472"/>
      <c r="H34" s="472"/>
      <c r="I34" s="472"/>
      <c r="J34" s="472"/>
      <c r="K34" s="472"/>
      <c r="L34" s="473"/>
      <c r="M34" s="366"/>
      <c r="N34" s="364"/>
    </row>
    <row r="35" spans="1:14" x14ac:dyDescent="0.25">
      <c r="A35" s="364"/>
      <c r="B35" s="471"/>
      <c r="C35" s="472"/>
      <c r="D35" s="472"/>
      <c r="E35" s="472"/>
      <c r="F35" s="472"/>
      <c r="G35" s="472"/>
      <c r="H35" s="472"/>
      <c r="I35" s="472"/>
      <c r="J35" s="472"/>
      <c r="K35" s="472"/>
      <c r="L35" s="473"/>
      <c r="M35" s="366"/>
      <c r="N35" s="364"/>
    </row>
    <row r="36" spans="1:14" x14ac:dyDescent="0.25">
      <c r="A36" s="364"/>
      <c r="B36" s="471"/>
      <c r="C36" s="472"/>
      <c r="D36" s="472"/>
      <c r="E36" s="472"/>
      <c r="F36" s="472"/>
      <c r="G36" s="472"/>
      <c r="H36" s="472"/>
      <c r="I36" s="472"/>
      <c r="J36" s="472"/>
      <c r="K36" s="472"/>
      <c r="L36" s="473"/>
      <c r="M36" s="366"/>
      <c r="N36" s="364"/>
    </row>
    <row r="37" spans="1:14" x14ac:dyDescent="0.25">
      <c r="A37" s="364"/>
      <c r="B37" s="471"/>
      <c r="C37" s="472"/>
      <c r="D37" s="472"/>
      <c r="E37" s="472"/>
      <c r="F37" s="472"/>
      <c r="G37" s="472"/>
      <c r="H37" s="472"/>
      <c r="I37" s="472"/>
      <c r="J37" s="472"/>
      <c r="K37" s="472"/>
      <c r="L37" s="473"/>
      <c r="M37" s="366"/>
      <c r="N37" s="364"/>
    </row>
    <row r="38" spans="1:14" x14ac:dyDescent="0.25">
      <c r="A38" s="364"/>
      <c r="B38" s="471"/>
      <c r="C38" s="472"/>
      <c r="D38" s="472"/>
      <c r="E38" s="472"/>
      <c r="F38" s="472"/>
      <c r="G38" s="472"/>
      <c r="H38" s="472"/>
      <c r="I38" s="472"/>
      <c r="J38" s="472"/>
      <c r="K38" s="472"/>
      <c r="L38" s="473"/>
      <c r="M38" s="366"/>
      <c r="N38" s="364"/>
    </row>
    <row r="39" spans="1:14" x14ac:dyDescent="0.25">
      <c r="A39" s="364"/>
      <c r="B39" s="471"/>
      <c r="C39" s="472"/>
      <c r="D39" s="472"/>
      <c r="E39" s="472"/>
      <c r="F39" s="472"/>
      <c r="G39" s="472"/>
      <c r="H39" s="472"/>
      <c r="I39" s="472"/>
      <c r="J39" s="472"/>
      <c r="K39" s="472"/>
      <c r="L39" s="473"/>
      <c r="M39" s="366"/>
      <c r="N39" s="364"/>
    </row>
    <row r="40" spans="1:14" x14ac:dyDescent="0.25">
      <c r="A40" s="364"/>
      <c r="B40" s="471"/>
      <c r="C40" s="472"/>
      <c r="D40" s="472"/>
      <c r="E40" s="472"/>
      <c r="F40" s="472"/>
      <c r="G40" s="472"/>
      <c r="H40" s="472"/>
      <c r="I40" s="472"/>
      <c r="J40" s="472"/>
      <c r="K40" s="472"/>
      <c r="L40" s="473"/>
      <c r="M40" s="366"/>
      <c r="N40" s="364"/>
    </row>
    <row r="41" spans="1:14" x14ac:dyDescent="0.25">
      <c r="A41" s="364"/>
      <c r="B41" s="471"/>
      <c r="C41" s="472"/>
      <c r="D41" s="472"/>
      <c r="E41" s="472"/>
      <c r="F41" s="472"/>
      <c r="G41" s="472"/>
      <c r="H41" s="472"/>
      <c r="I41" s="472"/>
      <c r="J41" s="472"/>
      <c r="K41" s="472"/>
      <c r="L41" s="473"/>
      <c r="M41" s="366"/>
      <c r="N41" s="364"/>
    </row>
    <row r="42" spans="1:14" x14ac:dyDescent="0.25">
      <c r="A42" s="364"/>
      <c r="B42" s="471"/>
      <c r="C42" s="472"/>
      <c r="D42" s="472"/>
      <c r="E42" s="472"/>
      <c r="F42" s="472"/>
      <c r="G42" s="472"/>
      <c r="H42" s="472"/>
      <c r="I42" s="472"/>
      <c r="J42" s="472"/>
      <c r="K42" s="472"/>
      <c r="L42" s="473"/>
      <c r="M42" s="366"/>
      <c r="N42" s="364"/>
    </row>
    <row r="43" spans="1:14" x14ac:dyDescent="0.25">
      <c r="A43" s="364"/>
      <c r="B43" s="471"/>
      <c r="C43" s="472"/>
      <c r="D43" s="472"/>
      <c r="E43" s="472"/>
      <c r="F43" s="472"/>
      <c r="G43" s="472"/>
      <c r="H43" s="472"/>
      <c r="I43" s="472"/>
      <c r="J43" s="472"/>
      <c r="K43" s="472"/>
      <c r="L43" s="473"/>
      <c r="M43" s="366"/>
      <c r="N43" s="364"/>
    </row>
    <row r="44" spans="1:14" x14ac:dyDescent="0.25">
      <c r="A44" s="364"/>
      <c r="B44" s="471"/>
      <c r="C44" s="472"/>
      <c r="D44" s="472"/>
      <c r="E44" s="472"/>
      <c r="F44" s="472"/>
      <c r="G44" s="472"/>
      <c r="H44" s="472"/>
      <c r="I44" s="472"/>
      <c r="J44" s="472"/>
      <c r="K44" s="472"/>
      <c r="L44" s="473"/>
      <c r="M44" s="366"/>
      <c r="N44" s="364"/>
    </row>
    <row r="45" spans="1:14" x14ac:dyDescent="0.25">
      <c r="A45" s="364"/>
      <c r="B45" s="471"/>
      <c r="C45" s="472"/>
      <c r="D45" s="472"/>
      <c r="E45" s="472"/>
      <c r="F45" s="472"/>
      <c r="G45" s="472"/>
      <c r="H45" s="472"/>
      <c r="I45" s="472"/>
      <c r="J45" s="472"/>
      <c r="K45" s="472"/>
      <c r="L45" s="473"/>
      <c r="M45" s="366"/>
      <c r="N45" s="364"/>
    </row>
    <row r="46" spans="1:14" x14ac:dyDescent="0.25">
      <c r="A46" s="364"/>
      <c r="B46" s="471"/>
      <c r="C46" s="472"/>
      <c r="D46" s="472"/>
      <c r="E46" s="472"/>
      <c r="F46" s="472"/>
      <c r="G46" s="472"/>
      <c r="H46" s="472"/>
      <c r="I46" s="472"/>
      <c r="J46" s="472"/>
      <c r="K46" s="472"/>
      <c r="L46" s="473"/>
      <c r="M46" s="366"/>
      <c r="N46" s="364"/>
    </row>
    <row r="47" spans="1:14" ht="16.5" thickBot="1" x14ac:dyDescent="0.3">
      <c r="A47" s="364"/>
      <c r="B47" s="474"/>
      <c r="C47" s="475"/>
      <c r="D47" s="475"/>
      <c r="E47" s="475"/>
      <c r="F47" s="475"/>
      <c r="G47" s="475"/>
      <c r="H47" s="475"/>
      <c r="I47" s="475"/>
      <c r="J47" s="475"/>
      <c r="K47" s="475"/>
      <c r="L47" s="476"/>
      <c r="M47" s="366"/>
      <c r="N47" s="364"/>
    </row>
    <row r="48" spans="1:14" x14ac:dyDescent="0.25">
      <c r="A48" s="364"/>
      <c r="B48" s="365"/>
      <c r="C48" s="365"/>
      <c r="D48" s="365"/>
      <c r="E48" s="365"/>
      <c r="F48" s="365"/>
      <c r="G48" s="365"/>
      <c r="H48" s="365"/>
      <c r="I48" s="365"/>
      <c r="J48" s="365"/>
      <c r="K48" s="365"/>
      <c r="L48" s="365"/>
      <c r="M48" s="365"/>
      <c r="N48" s="364"/>
    </row>
    <row r="49" spans="1:14" x14ac:dyDescent="0.25">
      <c r="A49" s="364"/>
      <c r="B49" s="366"/>
      <c r="C49" s="366"/>
      <c r="D49" s="366"/>
      <c r="E49" s="366"/>
      <c r="F49" s="366"/>
      <c r="G49" s="366"/>
      <c r="H49" s="366"/>
      <c r="I49" s="366"/>
      <c r="J49" s="366"/>
      <c r="K49" s="366"/>
      <c r="L49" s="366"/>
      <c r="M49" s="366"/>
      <c r="N49" s="364"/>
    </row>
    <row r="50" spans="1:14" x14ac:dyDescent="0.25">
      <c r="A50" s="364"/>
      <c r="B50" s="366"/>
      <c r="C50" s="366"/>
      <c r="D50" s="366"/>
      <c r="E50" s="366"/>
      <c r="F50" s="366"/>
      <c r="G50" s="366"/>
      <c r="H50" s="366"/>
      <c r="I50" s="366"/>
      <c r="J50" s="366"/>
      <c r="K50" s="366"/>
      <c r="L50" s="366"/>
      <c r="M50" s="366"/>
      <c r="N50" s="364"/>
    </row>
    <row r="51" spans="1:14" x14ac:dyDescent="0.25">
      <c r="A51" s="364"/>
      <c r="B51" s="366"/>
      <c r="C51" s="366"/>
      <c r="D51" s="366"/>
      <c r="E51" s="366"/>
      <c r="F51" s="366"/>
      <c r="G51" s="366"/>
      <c r="H51" s="366"/>
      <c r="I51" s="366"/>
      <c r="J51" s="366"/>
      <c r="K51" s="366"/>
      <c r="L51" s="366"/>
      <c r="M51" s="366"/>
      <c r="N51" s="364"/>
    </row>
    <row r="52" spans="1:14" x14ac:dyDescent="0.25">
      <c r="A52" s="364"/>
      <c r="B52" s="366"/>
      <c r="C52" s="366"/>
      <c r="D52" s="366"/>
      <c r="E52" s="366"/>
      <c r="F52" s="366"/>
      <c r="G52" s="366"/>
      <c r="H52" s="366"/>
      <c r="I52" s="366"/>
      <c r="J52" s="366"/>
      <c r="K52" s="366"/>
      <c r="L52" s="366"/>
      <c r="M52" s="366"/>
      <c r="N52" s="364"/>
    </row>
    <row r="53" spans="1:14" x14ac:dyDescent="0.25">
      <c r="B53" s="100"/>
      <c r="C53" s="100"/>
      <c r="D53" s="100"/>
      <c r="E53" s="100"/>
      <c r="F53" s="100"/>
      <c r="G53" s="100"/>
      <c r="H53" s="100"/>
      <c r="I53" s="100"/>
      <c r="J53" s="100"/>
      <c r="K53" s="100"/>
      <c r="L53" s="100"/>
      <c r="M53" s="100"/>
    </row>
    <row r="54" spans="1:14" x14ac:dyDescent="0.25">
      <c r="B54" s="96"/>
      <c r="C54" s="96"/>
      <c r="D54" s="96"/>
      <c r="E54" s="96"/>
      <c r="F54" s="96"/>
      <c r="G54" s="96"/>
      <c r="H54" s="96"/>
      <c r="I54" s="96"/>
      <c r="J54" s="96"/>
      <c r="K54" s="96"/>
      <c r="L54" s="96"/>
      <c r="M54" s="96"/>
    </row>
  </sheetData>
  <customSheetViews>
    <customSheetView guid="{D350A5C5-FC5A-4302-A794-33EF2B0B7E8B}" showPageBreaks="1" printArea="1" view="pageBreakPreview" showRuler="0">
      <pane ySplit="3" topLeftCell="A4" activePane="bottomLeft" state="frozen"/>
      <selection pane="bottomLeft" activeCell="B28" sqref="B28:N58"/>
      <pageMargins left="0.1" right="0.1" top="1" bottom="1" header="0.5" footer="0.5"/>
      <printOptions horizontalCentered="1"/>
      <pageSetup scale="69" orientation="portrait" r:id="rId1"/>
      <headerFooter alignWithMargins="0"/>
    </customSheetView>
  </customSheetViews>
  <mergeCells count="24">
    <mergeCell ref="C10:F10"/>
    <mergeCell ref="B8:L8"/>
    <mergeCell ref="I4:J4"/>
    <mergeCell ref="A1:N1"/>
    <mergeCell ref="B23:L47"/>
    <mergeCell ref="B20:L20"/>
    <mergeCell ref="H13:K13"/>
    <mergeCell ref="A2:N2"/>
    <mergeCell ref="B22:L22"/>
    <mergeCell ref="A4:B4"/>
    <mergeCell ref="A5:D5"/>
    <mergeCell ref="C4:G4"/>
    <mergeCell ref="E5:G5"/>
    <mergeCell ref="C11:F11"/>
    <mergeCell ref="B9:F9"/>
    <mergeCell ref="G9:I9"/>
    <mergeCell ref="J9:L9"/>
    <mergeCell ref="G10:I10"/>
    <mergeCell ref="G11:I11"/>
    <mergeCell ref="J10:L10"/>
    <mergeCell ref="J11:L11"/>
    <mergeCell ref="B12:F12"/>
    <mergeCell ref="G12:I12"/>
    <mergeCell ref="J12:L12"/>
  </mergeCells>
  <phoneticPr fontId="1" type="noConversion"/>
  <printOptions horizontalCentered="1"/>
  <pageMargins left="0" right="0" top="0.5" bottom="0.5" header="0.25" footer="0.25"/>
  <pageSetup scale="66"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1187"/>
  <sheetViews>
    <sheetView tabSelected="1" showRuler="0" zoomScale="98" zoomScaleNormal="98" zoomScaleSheetLayoutView="80" zoomScalePageLayoutView="80" workbookViewId="0">
      <selection activeCell="P1" sqref="P1"/>
    </sheetView>
  </sheetViews>
  <sheetFormatPr defaultRowHeight="15" x14ac:dyDescent="0.2"/>
  <cols>
    <col min="1" max="1" width="4.77734375" customWidth="1"/>
    <col min="2" max="2" width="5.109375" customWidth="1"/>
    <col min="3" max="3" width="4.77734375" style="7" customWidth="1"/>
    <col min="4" max="4" width="32.77734375" customWidth="1"/>
    <col min="5" max="5" width="5.109375" customWidth="1"/>
    <col min="6" max="6" width="6.6640625" style="177" customWidth="1"/>
    <col min="7" max="7" width="6.6640625" customWidth="1"/>
    <col min="20" max="66" width="8.77734375" style="394"/>
  </cols>
  <sheetData>
    <row r="1" spans="1:66" ht="21" thickBot="1" x14ac:dyDescent="0.25">
      <c r="A1" s="481" t="s">
        <v>344</v>
      </c>
      <c r="B1" s="482"/>
      <c r="C1" s="482"/>
      <c r="D1" s="482"/>
      <c r="E1" s="482"/>
      <c r="F1" s="482"/>
      <c r="G1" s="482"/>
      <c r="H1" s="482"/>
      <c r="I1" s="482"/>
      <c r="J1" s="482"/>
      <c r="K1" s="482"/>
      <c r="L1" s="482"/>
      <c r="M1" s="483"/>
      <c r="N1" s="394"/>
      <c r="O1" s="394"/>
      <c r="P1" s="394"/>
      <c r="Q1" s="394"/>
      <c r="R1" s="394"/>
      <c r="S1" s="394"/>
    </row>
    <row r="2" spans="1:66" s="279" customFormat="1" ht="15.95" customHeight="1" thickBot="1" x14ac:dyDescent="0.25">
      <c r="A2" s="336" t="s">
        <v>3</v>
      </c>
      <c r="B2" s="337"/>
      <c r="C2" s="484"/>
      <c r="D2" s="485"/>
      <c r="E2" s="499" t="s">
        <v>346</v>
      </c>
      <c r="F2" s="500"/>
      <c r="G2" s="501"/>
      <c r="H2" s="497" t="s">
        <v>363</v>
      </c>
      <c r="I2" s="498"/>
      <c r="J2" s="495" t="s">
        <v>362</v>
      </c>
      <c r="K2" s="496"/>
      <c r="L2" s="493"/>
      <c r="M2" s="494"/>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row>
    <row r="3" spans="1:66" s="2" customFormat="1" ht="44.45" customHeight="1" thickBot="1" x14ac:dyDescent="0.25">
      <c r="A3" s="423" t="s">
        <v>209</v>
      </c>
      <c r="B3" s="424" t="s">
        <v>210</v>
      </c>
      <c r="C3" s="561" t="s">
        <v>211</v>
      </c>
      <c r="D3" s="562"/>
      <c r="E3" s="425" t="s">
        <v>345</v>
      </c>
      <c r="F3" s="425" t="s">
        <v>348</v>
      </c>
      <c r="G3" s="426" t="s">
        <v>347</v>
      </c>
      <c r="H3" s="489" t="s">
        <v>364</v>
      </c>
      <c r="I3" s="490"/>
      <c r="J3" s="490"/>
      <c r="K3" s="490"/>
      <c r="L3" s="490"/>
      <c r="M3" s="490"/>
      <c r="N3" s="491"/>
      <c r="O3" s="491"/>
      <c r="P3" s="491"/>
      <c r="Q3" s="491"/>
      <c r="R3" s="491"/>
      <c r="S3" s="492"/>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row>
    <row r="4" spans="1:66" s="1" customFormat="1" ht="12.6" customHeight="1" thickBot="1" x14ac:dyDescent="0.25">
      <c r="A4" s="59" t="s">
        <v>212</v>
      </c>
      <c r="B4" s="558" t="s">
        <v>213</v>
      </c>
      <c r="C4" s="559"/>
      <c r="D4" s="560"/>
      <c r="E4" s="335"/>
      <c r="F4" s="335"/>
      <c r="G4" s="356"/>
      <c r="H4" s="333" t="s">
        <v>349</v>
      </c>
      <c r="I4" s="333" t="s">
        <v>350</v>
      </c>
      <c r="J4" s="334" t="s">
        <v>351</v>
      </c>
      <c r="K4" s="333" t="s">
        <v>352</v>
      </c>
      <c r="L4" s="334" t="s">
        <v>353</v>
      </c>
      <c r="M4" s="333" t="s">
        <v>354</v>
      </c>
      <c r="N4" s="334" t="s">
        <v>355</v>
      </c>
      <c r="O4" s="333" t="s">
        <v>356</v>
      </c>
      <c r="P4" s="334" t="s">
        <v>357</v>
      </c>
      <c r="Q4" s="333" t="s">
        <v>358</v>
      </c>
      <c r="R4" s="334" t="s">
        <v>359</v>
      </c>
      <c r="S4" s="333" t="s">
        <v>360</v>
      </c>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7"/>
      <c r="AT4" s="397"/>
      <c r="AU4" s="397"/>
      <c r="AV4" s="397"/>
      <c r="AW4" s="397"/>
      <c r="AX4" s="397"/>
      <c r="AY4" s="397"/>
      <c r="AZ4" s="397"/>
      <c r="BA4" s="397"/>
      <c r="BB4" s="397"/>
      <c r="BC4" s="397"/>
      <c r="BD4" s="397"/>
      <c r="BE4" s="397"/>
      <c r="BF4" s="397"/>
      <c r="BG4" s="397"/>
      <c r="BH4" s="397"/>
      <c r="BI4" s="397"/>
      <c r="BJ4" s="397"/>
      <c r="BK4" s="397"/>
      <c r="BL4" s="397"/>
      <c r="BM4" s="397"/>
      <c r="BN4" s="397"/>
    </row>
    <row r="5" spans="1:66" s="1" customFormat="1" ht="27.2" customHeight="1" x14ac:dyDescent="0.2">
      <c r="A5" s="59"/>
      <c r="B5" s="280"/>
      <c r="C5" s="515" t="s">
        <v>215</v>
      </c>
      <c r="D5" s="521"/>
      <c r="E5" s="201"/>
      <c r="F5" s="201"/>
      <c r="G5" s="229"/>
      <c r="H5" s="338"/>
      <c r="I5" s="339"/>
      <c r="J5" s="339"/>
      <c r="K5" s="339"/>
      <c r="L5" s="339"/>
      <c r="M5" s="339"/>
      <c r="N5" s="339"/>
      <c r="O5" s="339"/>
      <c r="P5" s="339"/>
      <c r="Q5" s="339"/>
      <c r="R5" s="339"/>
      <c r="S5" s="340"/>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7"/>
      <c r="AU5" s="397"/>
      <c r="AV5" s="397"/>
      <c r="AW5" s="397"/>
      <c r="AX5" s="397"/>
      <c r="AY5" s="397"/>
      <c r="AZ5" s="397"/>
      <c r="BA5" s="397"/>
      <c r="BB5" s="397"/>
      <c r="BC5" s="397"/>
      <c r="BD5" s="397"/>
      <c r="BE5" s="397"/>
      <c r="BF5" s="397"/>
      <c r="BG5" s="397"/>
      <c r="BH5" s="397"/>
      <c r="BI5" s="397"/>
      <c r="BJ5" s="397"/>
      <c r="BK5" s="397"/>
      <c r="BL5" s="397"/>
      <c r="BM5" s="397"/>
      <c r="BN5" s="397"/>
    </row>
    <row r="6" spans="1:66" s="1" customFormat="1" x14ac:dyDescent="0.2">
      <c r="A6" s="212"/>
      <c r="B6" s="203" t="s">
        <v>214</v>
      </c>
      <c r="C6" s="522" t="s">
        <v>143</v>
      </c>
      <c r="D6" s="527"/>
      <c r="E6" s="281">
        <v>1250</v>
      </c>
      <c r="F6" s="118">
        <f>SUM(H6:S6)</f>
        <v>0</v>
      </c>
      <c r="G6" s="410">
        <f>E6*F6</f>
        <v>0</v>
      </c>
      <c r="H6" s="341"/>
      <c r="I6" s="327"/>
      <c r="J6" s="327"/>
      <c r="K6" s="327"/>
      <c r="L6" s="327"/>
      <c r="M6" s="327"/>
      <c r="N6" s="327"/>
      <c r="O6" s="327"/>
      <c r="P6" s="327"/>
      <c r="Q6" s="327"/>
      <c r="R6" s="327"/>
      <c r="S6" s="342"/>
      <c r="T6" s="394"/>
      <c r="U6" s="397"/>
      <c r="V6" s="397"/>
      <c r="W6" s="397"/>
      <c r="X6" s="397"/>
      <c r="Y6" s="397"/>
      <c r="Z6" s="397"/>
      <c r="AA6" s="397"/>
      <c r="AB6" s="397"/>
      <c r="AC6" s="397"/>
      <c r="AD6" s="397"/>
      <c r="AE6" s="397"/>
      <c r="AF6" s="397"/>
      <c r="AG6" s="397"/>
      <c r="AH6" s="397"/>
      <c r="AI6" s="397"/>
      <c r="AJ6" s="397"/>
      <c r="AK6" s="397"/>
      <c r="AL6" s="397"/>
      <c r="AM6" s="397"/>
      <c r="AN6" s="397"/>
      <c r="AO6" s="397"/>
      <c r="AP6" s="397"/>
      <c r="AQ6" s="397"/>
      <c r="AR6" s="397"/>
      <c r="AS6" s="397"/>
      <c r="AT6" s="397"/>
      <c r="AU6" s="397"/>
      <c r="AV6" s="397"/>
      <c r="AW6" s="397"/>
      <c r="AX6" s="397"/>
      <c r="AY6" s="397"/>
      <c r="AZ6" s="397"/>
      <c r="BA6" s="397"/>
      <c r="BB6" s="397"/>
      <c r="BC6" s="397"/>
      <c r="BD6" s="397"/>
      <c r="BE6" s="397"/>
      <c r="BF6" s="397"/>
      <c r="BG6" s="397"/>
      <c r="BH6" s="397"/>
      <c r="BI6" s="397"/>
      <c r="BJ6" s="397"/>
      <c r="BK6" s="397"/>
      <c r="BL6" s="397"/>
      <c r="BM6" s="397"/>
      <c r="BN6" s="397"/>
    </row>
    <row r="7" spans="1:66" s="1" customFormat="1" ht="12.6" customHeight="1" x14ac:dyDescent="0.2">
      <c r="A7" s="33"/>
      <c r="B7" s="203"/>
      <c r="C7" s="522" t="s">
        <v>111</v>
      </c>
      <c r="D7" s="527"/>
      <c r="E7" s="281">
        <v>800</v>
      </c>
      <c r="F7" s="118">
        <f t="shared" ref="F7:F69" si="0">SUM(H7:S7)</f>
        <v>0</v>
      </c>
      <c r="G7" s="410">
        <f t="shared" ref="G7:G23" si="1">E7*F7</f>
        <v>0</v>
      </c>
      <c r="H7" s="341"/>
      <c r="I7" s="327"/>
      <c r="J7" s="327"/>
      <c r="K7" s="327"/>
      <c r="L7" s="327"/>
      <c r="M7" s="327"/>
      <c r="N7" s="327"/>
      <c r="O7" s="327"/>
      <c r="P7" s="327"/>
      <c r="Q7" s="327"/>
      <c r="R7" s="327"/>
      <c r="S7" s="342"/>
      <c r="T7" s="397"/>
      <c r="U7" s="397"/>
      <c r="V7" s="397"/>
      <c r="W7" s="397"/>
      <c r="X7" s="397"/>
      <c r="Y7" s="397"/>
      <c r="Z7" s="397"/>
      <c r="AA7" s="397"/>
      <c r="AB7" s="397"/>
      <c r="AC7" s="397"/>
      <c r="AD7" s="397"/>
      <c r="AE7" s="397"/>
      <c r="AF7" s="397"/>
      <c r="AG7" s="397"/>
      <c r="AH7" s="397"/>
      <c r="AI7" s="397"/>
      <c r="AJ7" s="397"/>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7"/>
      <c r="BI7" s="397"/>
      <c r="BJ7" s="397"/>
      <c r="BK7" s="397"/>
      <c r="BL7" s="397"/>
      <c r="BM7" s="397"/>
      <c r="BN7" s="397"/>
    </row>
    <row r="8" spans="1:66" s="3" customFormat="1" ht="27.2" customHeight="1" x14ac:dyDescent="0.2">
      <c r="A8" s="306"/>
      <c r="B8" s="203"/>
      <c r="C8" s="515" t="s">
        <v>216</v>
      </c>
      <c r="D8" s="521"/>
      <c r="E8" s="201"/>
      <c r="F8" s="201"/>
      <c r="G8" s="229"/>
      <c r="H8" s="343"/>
      <c r="I8" s="201"/>
      <c r="J8" s="201"/>
      <c r="K8" s="201"/>
      <c r="L8" s="201"/>
      <c r="M8" s="201"/>
      <c r="N8" s="201"/>
      <c r="O8" s="201"/>
      <c r="P8" s="201"/>
      <c r="Q8" s="201"/>
      <c r="R8" s="201"/>
      <c r="S8" s="229"/>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row>
    <row r="9" spans="1:66" s="3" customFormat="1" ht="12.6" customHeight="1" x14ac:dyDescent="0.2">
      <c r="A9" s="307"/>
      <c r="B9" s="286"/>
      <c r="C9" s="522" t="s">
        <v>144</v>
      </c>
      <c r="D9" s="527"/>
      <c r="E9" s="282">
        <v>550</v>
      </c>
      <c r="F9" s="118">
        <f t="shared" si="0"/>
        <v>0</v>
      </c>
      <c r="G9" s="410">
        <f t="shared" si="1"/>
        <v>0</v>
      </c>
      <c r="H9" s="344"/>
      <c r="I9" s="331"/>
      <c r="J9" s="331"/>
      <c r="K9" s="331"/>
      <c r="L9" s="331"/>
      <c r="M9" s="331"/>
      <c r="N9" s="331"/>
      <c r="O9" s="331"/>
      <c r="P9" s="331"/>
      <c r="Q9" s="331"/>
      <c r="R9" s="331"/>
      <c r="S9" s="345"/>
      <c r="T9" s="398"/>
      <c r="U9" s="398"/>
      <c r="V9" s="398"/>
      <c r="W9" s="398"/>
      <c r="X9" s="398"/>
      <c r="Y9" s="398"/>
      <c r="Z9" s="398"/>
      <c r="AA9" s="398"/>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398"/>
      <c r="AZ9" s="398"/>
      <c r="BA9" s="398"/>
      <c r="BB9" s="398"/>
      <c r="BC9" s="398"/>
      <c r="BD9" s="398"/>
      <c r="BE9" s="398"/>
      <c r="BF9" s="398"/>
      <c r="BG9" s="398"/>
      <c r="BH9" s="398"/>
      <c r="BI9" s="398"/>
      <c r="BJ9" s="398"/>
      <c r="BK9" s="398"/>
      <c r="BL9" s="398"/>
      <c r="BM9" s="398"/>
      <c r="BN9" s="398"/>
    </row>
    <row r="10" spans="1:66" s="3" customFormat="1" ht="12.6" customHeight="1" x14ac:dyDescent="0.2">
      <c r="A10" s="307"/>
      <c r="B10" s="286"/>
      <c r="C10" s="522" t="s">
        <v>145</v>
      </c>
      <c r="D10" s="527"/>
      <c r="E10" s="282">
        <f>350+35</f>
        <v>385</v>
      </c>
      <c r="F10" s="118">
        <f t="shared" si="0"/>
        <v>0</v>
      </c>
      <c r="G10" s="410">
        <f t="shared" si="1"/>
        <v>0</v>
      </c>
      <c r="H10" s="344"/>
      <c r="I10" s="331"/>
      <c r="J10" s="331"/>
      <c r="K10" s="331"/>
      <c r="L10" s="331"/>
      <c r="M10" s="331"/>
      <c r="N10" s="331"/>
      <c r="O10" s="331"/>
      <c r="P10" s="331"/>
      <c r="Q10" s="331"/>
      <c r="R10" s="331"/>
      <c r="S10" s="345"/>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8"/>
    </row>
    <row r="11" spans="1:66" s="3" customFormat="1" ht="24.4" customHeight="1" x14ac:dyDescent="0.2">
      <c r="A11" s="308"/>
      <c r="B11" s="203" t="s">
        <v>217</v>
      </c>
      <c r="C11" s="515" t="s">
        <v>218</v>
      </c>
      <c r="D11" s="563"/>
      <c r="E11" s="201"/>
      <c r="F11" s="201"/>
      <c r="G11" s="229"/>
      <c r="H11" s="343"/>
      <c r="I11" s="201"/>
      <c r="J11" s="201"/>
      <c r="K11" s="201"/>
      <c r="L11" s="201"/>
      <c r="M11" s="201"/>
      <c r="N11" s="201"/>
      <c r="O11" s="201"/>
      <c r="P11" s="201"/>
      <c r="Q11" s="201"/>
      <c r="R11" s="201"/>
      <c r="S11" s="229"/>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398"/>
      <c r="BF11" s="398"/>
      <c r="BG11" s="398"/>
      <c r="BH11" s="398"/>
      <c r="BI11" s="398"/>
      <c r="BJ11" s="398"/>
      <c r="BK11" s="398"/>
      <c r="BL11" s="398"/>
      <c r="BM11" s="398"/>
      <c r="BN11" s="398"/>
    </row>
    <row r="12" spans="1:66" s="3" customFormat="1" ht="12.6" customHeight="1" x14ac:dyDescent="0.2">
      <c r="A12" s="308"/>
      <c r="B12" s="203"/>
      <c r="C12" s="522" t="s">
        <v>146</v>
      </c>
      <c r="D12" s="527"/>
      <c r="E12" s="282">
        <f>500+50</f>
        <v>550</v>
      </c>
      <c r="F12" s="118">
        <f t="shared" si="0"/>
        <v>0</v>
      </c>
      <c r="G12" s="410">
        <f t="shared" si="1"/>
        <v>0</v>
      </c>
      <c r="H12" s="344"/>
      <c r="I12" s="331"/>
      <c r="J12" s="331"/>
      <c r="K12" s="331"/>
      <c r="L12" s="331"/>
      <c r="M12" s="331"/>
      <c r="N12" s="331"/>
      <c r="O12" s="331"/>
      <c r="P12" s="331"/>
      <c r="Q12" s="331"/>
      <c r="R12" s="331"/>
      <c r="S12" s="345"/>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c r="BN12" s="398"/>
    </row>
    <row r="13" spans="1:66" s="3" customFormat="1" ht="12.6" customHeight="1" x14ac:dyDescent="0.2">
      <c r="A13" s="308"/>
      <c r="B13" s="203"/>
      <c r="C13" s="522" t="s">
        <v>145</v>
      </c>
      <c r="D13" s="527"/>
      <c r="E13" s="282">
        <f>350+35</f>
        <v>385</v>
      </c>
      <c r="F13" s="118">
        <f t="shared" si="0"/>
        <v>0</v>
      </c>
      <c r="G13" s="410">
        <f t="shared" si="1"/>
        <v>0</v>
      </c>
      <c r="H13" s="344"/>
      <c r="I13" s="331"/>
      <c r="J13" s="331"/>
      <c r="K13" s="331"/>
      <c r="L13" s="331"/>
      <c r="M13" s="331"/>
      <c r="N13" s="331"/>
      <c r="O13" s="331"/>
      <c r="P13" s="331"/>
      <c r="Q13" s="331"/>
      <c r="R13" s="331"/>
      <c r="S13" s="345"/>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8"/>
      <c r="BN13" s="398"/>
    </row>
    <row r="14" spans="1:66" s="3" customFormat="1" ht="28.5" customHeight="1" x14ac:dyDescent="0.2">
      <c r="A14" s="308"/>
      <c r="B14" s="203" t="s">
        <v>219</v>
      </c>
      <c r="C14" s="515" t="s">
        <v>220</v>
      </c>
      <c r="D14" s="563"/>
      <c r="E14" s="201"/>
      <c r="F14" s="201"/>
      <c r="G14" s="229"/>
      <c r="H14" s="343"/>
      <c r="I14" s="201"/>
      <c r="J14" s="201"/>
      <c r="K14" s="201"/>
      <c r="L14" s="201"/>
      <c r="M14" s="201"/>
      <c r="N14" s="201"/>
      <c r="O14" s="201"/>
      <c r="P14" s="201"/>
      <c r="Q14" s="201"/>
      <c r="R14" s="201"/>
      <c r="S14" s="229"/>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8"/>
      <c r="BN14" s="398"/>
    </row>
    <row r="15" spans="1:66" s="3" customFormat="1" ht="12.6" customHeight="1" x14ac:dyDescent="0.2">
      <c r="A15" s="308"/>
      <c r="B15" s="203"/>
      <c r="C15" s="522" t="s">
        <v>146</v>
      </c>
      <c r="D15" s="527"/>
      <c r="E15" s="282">
        <f>500+50</f>
        <v>550</v>
      </c>
      <c r="F15" s="118">
        <f t="shared" si="0"/>
        <v>0</v>
      </c>
      <c r="G15" s="410">
        <f t="shared" si="1"/>
        <v>0</v>
      </c>
      <c r="H15" s="344"/>
      <c r="I15" s="331"/>
      <c r="J15" s="331"/>
      <c r="K15" s="331"/>
      <c r="L15" s="331"/>
      <c r="M15" s="331"/>
      <c r="N15" s="331"/>
      <c r="O15" s="331"/>
      <c r="P15" s="331"/>
      <c r="Q15" s="331"/>
      <c r="R15" s="331"/>
      <c r="S15" s="345"/>
      <c r="T15" s="398"/>
      <c r="U15" s="398"/>
      <c r="V15" s="398"/>
      <c r="W15" s="398"/>
      <c r="X15" s="398"/>
      <c r="Y15" s="398"/>
      <c r="Z15" s="398"/>
      <c r="AA15" s="398"/>
      <c r="AB15" s="398"/>
      <c r="AC15" s="398"/>
      <c r="AD15" s="398"/>
      <c r="AE15" s="398"/>
      <c r="AF15" s="398"/>
      <c r="AG15" s="398"/>
      <c r="AH15" s="398"/>
      <c r="AI15" s="398"/>
      <c r="AJ15" s="398"/>
      <c r="AK15" s="398"/>
      <c r="AL15" s="398"/>
      <c r="AM15" s="398"/>
      <c r="AN15" s="398"/>
      <c r="AO15" s="398"/>
      <c r="AP15" s="398"/>
      <c r="AQ15" s="398"/>
      <c r="AR15" s="398"/>
      <c r="AS15" s="398"/>
      <c r="AT15" s="398"/>
      <c r="AU15" s="398"/>
      <c r="AV15" s="398"/>
      <c r="AW15" s="398"/>
      <c r="AX15" s="398"/>
      <c r="AY15" s="398"/>
      <c r="AZ15" s="398"/>
      <c r="BA15" s="398"/>
      <c r="BB15" s="398"/>
      <c r="BC15" s="398"/>
      <c r="BD15" s="398"/>
      <c r="BE15" s="398"/>
      <c r="BF15" s="398"/>
      <c r="BG15" s="398"/>
      <c r="BH15" s="398"/>
      <c r="BI15" s="398"/>
      <c r="BJ15" s="398"/>
      <c r="BK15" s="398"/>
      <c r="BL15" s="398"/>
      <c r="BM15" s="398"/>
      <c r="BN15" s="398"/>
    </row>
    <row r="16" spans="1:66" s="3" customFormat="1" ht="12.6" customHeight="1" x14ac:dyDescent="0.2">
      <c r="A16" s="308"/>
      <c r="B16" s="203"/>
      <c r="C16" s="522" t="s">
        <v>145</v>
      </c>
      <c r="D16" s="527"/>
      <c r="E16" s="282">
        <f>350+35</f>
        <v>385</v>
      </c>
      <c r="F16" s="118">
        <f t="shared" si="0"/>
        <v>0</v>
      </c>
      <c r="G16" s="410">
        <f t="shared" si="1"/>
        <v>0</v>
      </c>
      <c r="H16" s="344"/>
      <c r="I16" s="331"/>
      <c r="J16" s="331"/>
      <c r="K16" s="331"/>
      <c r="L16" s="331"/>
      <c r="M16" s="331"/>
      <c r="N16" s="331"/>
      <c r="O16" s="331"/>
      <c r="P16" s="331"/>
      <c r="Q16" s="331"/>
      <c r="R16" s="331"/>
      <c r="S16" s="345"/>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c r="AR16" s="398"/>
      <c r="AS16" s="398"/>
      <c r="AT16" s="398"/>
      <c r="AU16" s="398"/>
      <c r="AV16" s="398"/>
      <c r="AW16" s="398"/>
      <c r="AX16" s="398"/>
      <c r="AY16" s="398"/>
      <c r="AZ16" s="398"/>
      <c r="BA16" s="398"/>
      <c r="BB16" s="398"/>
      <c r="BC16" s="398"/>
      <c r="BD16" s="398"/>
      <c r="BE16" s="398"/>
      <c r="BF16" s="398"/>
      <c r="BG16" s="398"/>
      <c r="BH16" s="398"/>
      <c r="BI16" s="398"/>
      <c r="BJ16" s="398"/>
      <c r="BK16" s="398"/>
      <c r="BL16" s="398"/>
      <c r="BM16" s="398"/>
      <c r="BN16" s="398"/>
    </row>
    <row r="17" spans="1:66" s="3" customFormat="1" ht="27.4" customHeight="1" x14ac:dyDescent="0.2">
      <c r="A17" s="308"/>
      <c r="B17" s="203"/>
      <c r="C17" s="515" t="s">
        <v>221</v>
      </c>
      <c r="D17" s="521"/>
      <c r="E17" s="201"/>
      <c r="F17" s="201"/>
      <c r="G17" s="229"/>
      <c r="H17" s="343"/>
      <c r="I17" s="201"/>
      <c r="J17" s="201"/>
      <c r="K17" s="201"/>
      <c r="L17" s="201"/>
      <c r="M17" s="201"/>
      <c r="N17" s="201"/>
      <c r="O17" s="201"/>
      <c r="P17" s="201"/>
      <c r="Q17" s="201"/>
      <c r="R17" s="201"/>
      <c r="S17" s="229"/>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8"/>
      <c r="BE17" s="398"/>
      <c r="BF17" s="398"/>
      <c r="BG17" s="398"/>
      <c r="BH17" s="398"/>
      <c r="BI17" s="398"/>
      <c r="BJ17" s="398"/>
      <c r="BK17" s="398"/>
      <c r="BL17" s="398"/>
      <c r="BM17" s="398"/>
      <c r="BN17" s="398"/>
    </row>
    <row r="18" spans="1:66" s="3" customFormat="1" ht="12.75" x14ac:dyDescent="0.2">
      <c r="A18" s="308"/>
      <c r="B18" s="203"/>
      <c r="C18" s="522" t="s">
        <v>146</v>
      </c>
      <c r="D18" s="527"/>
      <c r="E18" s="282">
        <f>500+50</f>
        <v>550</v>
      </c>
      <c r="F18" s="118">
        <f t="shared" si="0"/>
        <v>0</v>
      </c>
      <c r="G18" s="410">
        <f t="shared" si="1"/>
        <v>0</v>
      </c>
      <c r="H18" s="344"/>
      <c r="I18" s="331"/>
      <c r="J18" s="331"/>
      <c r="K18" s="331"/>
      <c r="L18" s="331"/>
      <c r="M18" s="331"/>
      <c r="N18" s="331"/>
      <c r="O18" s="331"/>
      <c r="P18" s="331"/>
      <c r="Q18" s="331"/>
      <c r="R18" s="331"/>
      <c r="S18" s="345"/>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c r="BB18" s="398"/>
      <c r="BC18" s="398"/>
      <c r="BD18" s="398"/>
      <c r="BE18" s="398"/>
      <c r="BF18" s="398"/>
      <c r="BG18" s="398"/>
      <c r="BH18" s="398"/>
      <c r="BI18" s="398"/>
      <c r="BJ18" s="398"/>
      <c r="BK18" s="398"/>
      <c r="BL18" s="398"/>
      <c r="BM18" s="398"/>
      <c r="BN18" s="398"/>
    </row>
    <row r="19" spans="1:66" s="3" customFormat="1" ht="12.6" customHeight="1" x14ac:dyDescent="0.2">
      <c r="A19" s="308"/>
      <c r="B19" s="203"/>
      <c r="C19" s="522" t="s">
        <v>145</v>
      </c>
      <c r="D19" s="527"/>
      <c r="E19" s="281">
        <f>400+40</f>
        <v>440</v>
      </c>
      <c r="F19" s="118">
        <f t="shared" si="0"/>
        <v>0</v>
      </c>
      <c r="G19" s="410">
        <f t="shared" si="1"/>
        <v>0</v>
      </c>
      <c r="H19" s="344"/>
      <c r="I19" s="331"/>
      <c r="J19" s="331"/>
      <c r="K19" s="331"/>
      <c r="L19" s="331"/>
      <c r="M19" s="331"/>
      <c r="N19" s="331"/>
      <c r="O19" s="331"/>
      <c r="P19" s="331"/>
      <c r="Q19" s="331"/>
      <c r="R19" s="331"/>
      <c r="S19" s="345"/>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8"/>
    </row>
    <row r="20" spans="1:66" s="3" customFormat="1" ht="27.4" customHeight="1" x14ac:dyDescent="0.2">
      <c r="A20" s="308"/>
      <c r="B20" s="203"/>
      <c r="C20" s="515" t="s">
        <v>310</v>
      </c>
      <c r="D20" s="521"/>
      <c r="E20" s="201"/>
      <c r="F20" s="201"/>
      <c r="G20" s="229"/>
      <c r="H20" s="343"/>
      <c r="I20" s="201"/>
      <c r="J20" s="201"/>
      <c r="K20" s="201"/>
      <c r="L20" s="201"/>
      <c r="M20" s="201"/>
      <c r="N20" s="201"/>
      <c r="O20" s="201"/>
      <c r="P20" s="201"/>
      <c r="Q20" s="201"/>
      <c r="R20" s="201"/>
      <c r="S20" s="229"/>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row>
    <row r="21" spans="1:66" s="3" customFormat="1" ht="12.6" customHeight="1" x14ac:dyDescent="0.2">
      <c r="A21" s="308"/>
      <c r="B21" s="203"/>
      <c r="C21" s="522" t="s">
        <v>146</v>
      </c>
      <c r="D21" s="527"/>
      <c r="E21" s="282">
        <f>500+50</f>
        <v>550</v>
      </c>
      <c r="F21" s="118">
        <f t="shared" si="0"/>
        <v>0</v>
      </c>
      <c r="G21" s="410">
        <f t="shared" si="1"/>
        <v>0</v>
      </c>
      <c r="H21" s="344"/>
      <c r="I21" s="331"/>
      <c r="J21" s="331"/>
      <c r="K21" s="331"/>
      <c r="L21" s="331"/>
      <c r="M21" s="331"/>
      <c r="N21" s="331"/>
      <c r="O21" s="331"/>
      <c r="P21" s="331"/>
      <c r="Q21" s="331"/>
      <c r="R21" s="331"/>
      <c r="S21" s="345"/>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8"/>
      <c r="AT21" s="398"/>
      <c r="AU21" s="398"/>
      <c r="AV21" s="398"/>
      <c r="AW21" s="398"/>
      <c r="AX21" s="398"/>
      <c r="AY21" s="398"/>
      <c r="AZ21" s="398"/>
      <c r="BA21" s="398"/>
      <c r="BB21" s="398"/>
      <c r="BC21" s="398"/>
      <c r="BD21" s="398"/>
      <c r="BE21" s="398"/>
      <c r="BF21" s="398"/>
      <c r="BG21" s="398"/>
      <c r="BH21" s="398"/>
      <c r="BI21" s="398"/>
      <c r="BJ21" s="398"/>
      <c r="BK21" s="398"/>
      <c r="BL21" s="398"/>
      <c r="BM21" s="398"/>
      <c r="BN21" s="398"/>
    </row>
    <row r="22" spans="1:66" s="3" customFormat="1" ht="12.6" customHeight="1" x14ac:dyDescent="0.2">
      <c r="A22" s="308"/>
      <c r="B22" s="203"/>
      <c r="C22" s="522" t="s">
        <v>145</v>
      </c>
      <c r="D22" s="527"/>
      <c r="E22" s="281">
        <f>400+40</f>
        <v>440</v>
      </c>
      <c r="F22" s="118">
        <f t="shared" si="0"/>
        <v>0</v>
      </c>
      <c r="G22" s="410">
        <f t="shared" si="1"/>
        <v>0</v>
      </c>
      <c r="H22" s="344"/>
      <c r="I22" s="331"/>
      <c r="J22" s="331"/>
      <c r="K22" s="331"/>
      <c r="L22" s="331"/>
      <c r="M22" s="331"/>
      <c r="N22" s="331"/>
      <c r="O22" s="331"/>
      <c r="P22" s="331"/>
      <c r="Q22" s="331"/>
      <c r="R22" s="331"/>
      <c r="S22" s="345"/>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398"/>
      <c r="AU22" s="398"/>
      <c r="AV22" s="398"/>
      <c r="AW22" s="398"/>
      <c r="AX22" s="398"/>
      <c r="AY22" s="398"/>
      <c r="AZ22" s="398"/>
      <c r="BA22" s="398"/>
      <c r="BB22" s="398"/>
      <c r="BC22" s="398"/>
      <c r="BD22" s="398"/>
      <c r="BE22" s="398"/>
      <c r="BF22" s="398"/>
      <c r="BG22" s="398"/>
      <c r="BH22" s="398"/>
      <c r="BI22" s="398"/>
      <c r="BJ22" s="398"/>
      <c r="BK22" s="398"/>
      <c r="BL22" s="398"/>
      <c r="BM22" s="398"/>
      <c r="BN22" s="398"/>
    </row>
    <row r="23" spans="1:66" s="3" customFormat="1" ht="27.2" customHeight="1" x14ac:dyDescent="0.2">
      <c r="A23" s="308"/>
      <c r="B23" s="203"/>
      <c r="C23" s="515" t="s">
        <v>222</v>
      </c>
      <c r="D23" s="521"/>
      <c r="E23" s="283">
        <f>100+25</f>
        <v>125</v>
      </c>
      <c r="F23" s="118">
        <f t="shared" si="0"/>
        <v>0</v>
      </c>
      <c r="G23" s="410">
        <f t="shared" si="1"/>
        <v>0</v>
      </c>
      <c r="H23" s="344"/>
      <c r="I23" s="331"/>
      <c r="J23" s="331"/>
      <c r="K23" s="331"/>
      <c r="L23" s="331"/>
      <c r="M23" s="331"/>
      <c r="N23" s="331"/>
      <c r="O23" s="331"/>
      <c r="P23" s="331"/>
      <c r="Q23" s="331"/>
      <c r="R23" s="331"/>
      <c r="S23" s="345"/>
      <c r="T23" s="398"/>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8"/>
      <c r="AZ23" s="398"/>
      <c r="BA23" s="398"/>
      <c r="BB23" s="398"/>
      <c r="BC23" s="398"/>
      <c r="BD23" s="398"/>
      <c r="BE23" s="398"/>
      <c r="BF23" s="398"/>
      <c r="BG23" s="398"/>
      <c r="BH23" s="398"/>
      <c r="BI23" s="398"/>
      <c r="BJ23" s="398"/>
      <c r="BK23" s="398"/>
      <c r="BL23" s="398"/>
      <c r="BM23" s="398"/>
      <c r="BN23" s="398"/>
    </row>
    <row r="24" spans="1:66" s="3" customFormat="1" ht="27.2" customHeight="1" x14ac:dyDescent="0.2">
      <c r="A24" s="308"/>
      <c r="B24" s="203" t="s">
        <v>224</v>
      </c>
      <c r="C24" s="515" t="s">
        <v>223</v>
      </c>
      <c r="D24" s="521"/>
      <c r="E24" s="201"/>
      <c r="F24" s="201"/>
      <c r="G24" s="229"/>
      <c r="H24" s="343"/>
      <c r="I24" s="201"/>
      <c r="J24" s="201"/>
      <c r="K24" s="201"/>
      <c r="L24" s="201"/>
      <c r="M24" s="201"/>
      <c r="N24" s="201"/>
      <c r="O24" s="201"/>
      <c r="P24" s="201"/>
      <c r="Q24" s="201"/>
      <c r="R24" s="201"/>
      <c r="S24" s="229"/>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8"/>
      <c r="BC24" s="398"/>
      <c r="BD24" s="398"/>
      <c r="BE24" s="398"/>
      <c r="BF24" s="398"/>
      <c r="BG24" s="398"/>
      <c r="BH24" s="398"/>
      <c r="BI24" s="398"/>
      <c r="BJ24" s="398"/>
      <c r="BK24" s="398"/>
      <c r="BL24" s="398"/>
      <c r="BM24" s="398"/>
      <c r="BN24" s="398"/>
    </row>
    <row r="25" spans="1:66" s="3" customFormat="1" ht="12.6" customHeight="1" x14ac:dyDescent="0.2">
      <c r="A25" s="308"/>
      <c r="B25" s="203" t="s">
        <v>225</v>
      </c>
      <c r="C25" s="522" t="s">
        <v>207</v>
      </c>
      <c r="D25" s="527"/>
      <c r="E25" s="283">
        <f>200+25</f>
        <v>225</v>
      </c>
      <c r="F25" s="118">
        <f t="shared" si="0"/>
        <v>0</v>
      </c>
      <c r="G25" s="410">
        <f>E25*F25</f>
        <v>0</v>
      </c>
      <c r="H25" s="344"/>
      <c r="I25" s="331"/>
      <c r="J25" s="331"/>
      <c r="K25" s="331"/>
      <c r="L25" s="331"/>
      <c r="M25" s="331"/>
      <c r="N25" s="331"/>
      <c r="O25" s="331"/>
      <c r="P25" s="331"/>
      <c r="Q25" s="331"/>
      <c r="R25" s="331"/>
      <c r="S25" s="345"/>
      <c r="T25" s="398"/>
      <c r="U25" s="398"/>
      <c r="V25" s="398"/>
      <c r="W25" s="398"/>
      <c r="X25" s="398"/>
      <c r="Y25" s="398"/>
      <c r="Z25" s="398"/>
      <c r="AA25" s="398"/>
      <c r="AB25" s="398"/>
      <c r="AC25" s="398"/>
      <c r="AD25" s="398"/>
      <c r="AE25" s="398"/>
      <c r="AF25" s="398"/>
      <c r="AG25" s="398"/>
      <c r="AH25" s="398"/>
      <c r="AI25" s="398"/>
      <c r="AJ25" s="398"/>
      <c r="AK25" s="398"/>
      <c r="AL25" s="398"/>
      <c r="AM25" s="398"/>
      <c r="AN25" s="398"/>
      <c r="AO25" s="398"/>
      <c r="AP25" s="398"/>
      <c r="AQ25" s="398"/>
      <c r="AR25" s="398"/>
      <c r="AS25" s="398"/>
      <c r="AT25" s="398"/>
      <c r="AU25" s="398"/>
      <c r="AV25" s="398"/>
      <c r="AW25" s="398"/>
      <c r="AX25" s="398"/>
      <c r="AY25" s="398"/>
      <c r="AZ25" s="398"/>
      <c r="BA25" s="398"/>
      <c r="BB25" s="398"/>
      <c r="BC25" s="398"/>
      <c r="BD25" s="398"/>
      <c r="BE25" s="398"/>
      <c r="BF25" s="398"/>
      <c r="BG25" s="398"/>
      <c r="BH25" s="398"/>
      <c r="BI25" s="398"/>
      <c r="BJ25" s="398"/>
      <c r="BK25" s="398"/>
      <c r="BL25" s="398"/>
      <c r="BM25" s="398"/>
      <c r="BN25" s="398"/>
    </row>
    <row r="26" spans="1:66" s="1" customFormat="1" ht="12.6" customHeight="1" x14ac:dyDescent="0.2">
      <c r="A26" s="33"/>
      <c r="B26" s="537" t="s">
        <v>231</v>
      </c>
      <c r="C26" s="538"/>
      <c r="D26" s="539"/>
      <c r="E26" s="201"/>
      <c r="F26" s="328">
        <f t="shared" si="0"/>
        <v>0</v>
      </c>
      <c r="G26" s="411">
        <f>SUM(G6:G25)</f>
        <v>0</v>
      </c>
      <c r="H26" s="341"/>
      <c r="I26" s="327"/>
      <c r="J26" s="327"/>
      <c r="K26" s="327"/>
      <c r="L26" s="327"/>
      <c r="M26" s="327"/>
      <c r="N26" s="327"/>
      <c r="O26" s="327"/>
      <c r="P26" s="327"/>
      <c r="Q26" s="327"/>
      <c r="R26" s="327"/>
      <c r="S26" s="342"/>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c r="AZ26" s="397"/>
      <c r="BA26" s="397"/>
      <c r="BB26" s="397"/>
      <c r="BC26" s="397"/>
      <c r="BD26" s="397"/>
      <c r="BE26" s="397"/>
      <c r="BF26" s="397"/>
      <c r="BG26" s="397"/>
      <c r="BH26" s="397"/>
      <c r="BI26" s="397"/>
      <c r="BJ26" s="397"/>
      <c r="BK26" s="397"/>
      <c r="BL26" s="397"/>
      <c r="BM26" s="397"/>
      <c r="BN26" s="397"/>
    </row>
    <row r="27" spans="1:66" s="291" customFormat="1" ht="15" customHeight="1" x14ac:dyDescent="0.2">
      <c r="A27" s="309" t="s">
        <v>232</v>
      </c>
      <c r="B27" s="540" t="s">
        <v>18</v>
      </c>
      <c r="C27" s="525"/>
      <c r="D27" s="526"/>
      <c r="E27" s="290"/>
      <c r="F27" s="290"/>
      <c r="G27" s="310"/>
      <c r="H27" s="346"/>
      <c r="I27" s="290"/>
      <c r="J27" s="290"/>
      <c r="K27" s="290"/>
      <c r="L27" s="290"/>
      <c r="M27" s="290"/>
      <c r="N27" s="290"/>
      <c r="O27" s="290"/>
      <c r="P27" s="290"/>
      <c r="Q27" s="290"/>
      <c r="R27" s="290"/>
      <c r="S27" s="310"/>
      <c r="T27" s="399"/>
      <c r="U27" s="399"/>
      <c r="V27" s="399"/>
      <c r="W27" s="399"/>
      <c r="X27" s="399"/>
      <c r="Y27" s="399"/>
      <c r="Z27" s="399"/>
      <c r="AA27" s="399"/>
      <c r="AB27" s="399"/>
      <c r="AC27" s="399"/>
      <c r="AD27" s="399"/>
      <c r="AE27" s="399"/>
      <c r="AF27" s="399"/>
      <c r="AG27" s="399"/>
      <c r="AH27" s="399"/>
      <c r="AI27" s="399"/>
      <c r="AJ27" s="399"/>
      <c r="AK27" s="399"/>
      <c r="AL27" s="399"/>
      <c r="AM27" s="399"/>
      <c r="AN27" s="399"/>
      <c r="AO27" s="399"/>
      <c r="AP27" s="399"/>
      <c r="AQ27" s="399"/>
      <c r="AR27" s="399"/>
      <c r="AS27" s="399"/>
      <c r="AT27" s="399"/>
      <c r="AU27" s="399"/>
      <c r="AV27" s="399"/>
      <c r="AW27" s="399"/>
      <c r="AX27" s="399"/>
      <c r="AY27" s="399"/>
      <c r="AZ27" s="399"/>
      <c r="BA27" s="399"/>
      <c r="BB27" s="399"/>
      <c r="BC27" s="399"/>
      <c r="BD27" s="399"/>
      <c r="BE27" s="399"/>
      <c r="BF27" s="399"/>
      <c r="BG27" s="399"/>
      <c r="BH27" s="399"/>
      <c r="BI27" s="399"/>
      <c r="BJ27" s="399"/>
      <c r="BK27" s="399"/>
      <c r="BL27" s="399"/>
      <c r="BM27" s="399"/>
      <c r="BN27" s="399"/>
    </row>
    <row r="28" spans="1:66" s="1" customFormat="1" ht="15" customHeight="1" x14ac:dyDescent="0.2">
      <c r="A28" s="311"/>
      <c r="B28" s="10" t="s">
        <v>234</v>
      </c>
      <c r="C28" s="285" t="s">
        <v>233</v>
      </c>
      <c r="D28" s="278"/>
      <c r="E28" s="201"/>
      <c r="F28" s="201"/>
      <c r="G28" s="229"/>
      <c r="H28" s="343"/>
      <c r="I28" s="201"/>
      <c r="J28" s="201"/>
      <c r="K28" s="201"/>
      <c r="L28" s="201"/>
      <c r="M28" s="201"/>
      <c r="N28" s="201"/>
      <c r="O28" s="201"/>
      <c r="P28" s="201"/>
      <c r="Q28" s="201"/>
      <c r="R28" s="201"/>
      <c r="S28" s="229"/>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row>
    <row r="29" spans="1:66" s="1" customFormat="1" ht="15" customHeight="1" x14ac:dyDescent="0.2">
      <c r="A29" s="311"/>
      <c r="B29" s="10" t="s">
        <v>236</v>
      </c>
      <c r="C29" s="285" t="s">
        <v>235</v>
      </c>
      <c r="D29" s="278"/>
      <c r="E29" s="201"/>
      <c r="F29" s="201"/>
      <c r="G29" s="229"/>
      <c r="H29" s="343"/>
      <c r="I29" s="201"/>
      <c r="J29" s="201"/>
      <c r="K29" s="201"/>
      <c r="L29" s="201"/>
      <c r="M29" s="201"/>
      <c r="N29" s="201"/>
      <c r="O29" s="201"/>
      <c r="P29" s="201"/>
      <c r="Q29" s="201"/>
      <c r="R29" s="201"/>
      <c r="S29" s="229"/>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397"/>
      <c r="AR29" s="397"/>
      <c r="AS29" s="397"/>
      <c r="AT29" s="397"/>
      <c r="AU29" s="397"/>
      <c r="AV29" s="397"/>
      <c r="AW29" s="397"/>
      <c r="AX29" s="397"/>
      <c r="AY29" s="397"/>
      <c r="AZ29" s="397"/>
      <c r="BA29" s="397"/>
      <c r="BB29" s="397"/>
      <c r="BC29" s="397"/>
      <c r="BD29" s="397"/>
      <c r="BE29" s="397"/>
      <c r="BF29" s="397"/>
      <c r="BG29" s="397"/>
      <c r="BH29" s="397"/>
      <c r="BI29" s="397"/>
      <c r="BJ29" s="397"/>
      <c r="BK29" s="397"/>
      <c r="BL29" s="397"/>
      <c r="BM29" s="397"/>
      <c r="BN29" s="397"/>
    </row>
    <row r="30" spans="1:66" s="1" customFormat="1" ht="15" customHeight="1" x14ac:dyDescent="0.2">
      <c r="A30" s="311"/>
      <c r="B30" s="10"/>
      <c r="C30" s="504" t="s">
        <v>329</v>
      </c>
      <c r="D30" s="505"/>
      <c r="E30" s="201"/>
      <c r="F30" s="201"/>
      <c r="G30" s="229"/>
      <c r="H30" s="343"/>
      <c r="I30" s="201"/>
      <c r="J30" s="201"/>
      <c r="K30" s="201"/>
      <c r="L30" s="201"/>
      <c r="M30" s="201"/>
      <c r="N30" s="201"/>
      <c r="O30" s="201"/>
      <c r="P30" s="201"/>
      <c r="Q30" s="201"/>
      <c r="R30" s="201"/>
      <c r="S30" s="229"/>
      <c r="T30" s="397"/>
      <c r="U30" s="397"/>
      <c r="V30" s="397"/>
      <c r="W30" s="397"/>
      <c r="X30" s="397"/>
      <c r="Y30" s="397"/>
      <c r="Z30" s="397"/>
      <c r="AA30" s="397"/>
      <c r="AB30" s="397"/>
      <c r="AC30" s="397"/>
      <c r="AD30" s="397"/>
      <c r="AE30" s="397"/>
      <c r="AF30" s="397"/>
      <c r="AG30" s="397"/>
      <c r="AH30" s="397"/>
      <c r="AI30" s="397"/>
      <c r="AJ30" s="397"/>
      <c r="AK30" s="397"/>
      <c r="AL30" s="397"/>
      <c r="AM30" s="397"/>
      <c r="AN30" s="397"/>
      <c r="AO30" s="397"/>
      <c r="AP30" s="397"/>
      <c r="AQ30" s="397"/>
      <c r="AR30" s="397"/>
      <c r="AS30" s="397"/>
      <c r="AT30" s="397"/>
      <c r="AU30" s="397"/>
      <c r="AV30" s="397"/>
      <c r="AW30" s="397"/>
      <c r="AX30" s="397"/>
      <c r="AY30" s="397"/>
      <c r="AZ30" s="397"/>
      <c r="BA30" s="397"/>
      <c r="BB30" s="397"/>
      <c r="BC30" s="397"/>
      <c r="BD30" s="397"/>
      <c r="BE30" s="397"/>
      <c r="BF30" s="397"/>
      <c r="BG30" s="397"/>
      <c r="BH30" s="397"/>
      <c r="BI30" s="397"/>
      <c r="BJ30" s="397"/>
      <c r="BK30" s="397"/>
      <c r="BL30" s="397"/>
      <c r="BM30" s="397"/>
      <c r="BN30" s="397"/>
    </row>
    <row r="31" spans="1:66" s="1" customFormat="1" ht="15" customHeight="1" x14ac:dyDescent="0.2">
      <c r="A31" s="311"/>
      <c r="B31" s="10"/>
      <c r="C31" s="506" t="s">
        <v>330</v>
      </c>
      <c r="D31" s="507"/>
      <c r="E31" s="283">
        <v>250</v>
      </c>
      <c r="F31" s="118">
        <f t="shared" si="0"/>
        <v>0</v>
      </c>
      <c r="G31" s="410">
        <f>E31*F31</f>
        <v>0</v>
      </c>
      <c r="H31" s="347"/>
      <c r="I31" s="327"/>
      <c r="J31" s="327"/>
      <c r="K31" s="327"/>
      <c r="L31" s="327"/>
      <c r="M31" s="327"/>
      <c r="N31" s="327"/>
      <c r="O31" s="327"/>
      <c r="P31" s="327"/>
      <c r="Q31" s="327"/>
      <c r="R31" s="327"/>
      <c r="S31" s="342"/>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7"/>
      <c r="AV31" s="397"/>
      <c r="AW31" s="397"/>
      <c r="AX31" s="397"/>
      <c r="AY31" s="397"/>
      <c r="AZ31" s="397"/>
      <c r="BA31" s="397"/>
      <c r="BB31" s="397"/>
      <c r="BC31" s="397"/>
      <c r="BD31" s="397"/>
      <c r="BE31" s="397"/>
      <c r="BF31" s="397"/>
      <c r="BG31" s="397"/>
      <c r="BH31" s="397"/>
      <c r="BI31" s="397"/>
      <c r="BJ31" s="397"/>
      <c r="BK31" s="397"/>
      <c r="BL31" s="397"/>
      <c r="BM31" s="397"/>
      <c r="BN31" s="397"/>
    </row>
    <row r="32" spans="1:66" s="1" customFormat="1" ht="15" customHeight="1" x14ac:dyDescent="0.2">
      <c r="A32" s="311"/>
      <c r="B32" s="10"/>
      <c r="C32" s="506" t="s">
        <v>331</v>
      </c>
      <c r="D32" s="507"/>
      <c r="E32" s="283">
        <v>20</v>
      </c>
      <c r="F32" s="118">
        <f t="shared" si="0"/>
        <v>0</v>
      </c>
      <c r="G32" s="410">
        <f t="shared" ref="G32:G53" si="2">E32*F32</f>
        <v>0</v>
      </c>
      <c r="H32" s="347"/>
      <c r="I32" s="327"/>
      <c r="J32" s="327"/>
      <c r="K32" s="327"/>
      <c r="L32" s="327"/>
      <c r="M32" s="327"/>
      <c r="N32" s="327"/>
      <c r="O32" s="327"/>
      <c r="P32" s="327"/>
      <c r="Q32" s="327"/>
      <c r="R32" s="327"/>
      <c r="S32" s="342"/>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row>
    <row r="33" spans="1:66" s="1" customFormat="1" ht="25.9" customHeight="1" x14ac:dyDescent="0.2">
      <c r="A33" s="312" t="s">
        <v>239</v>
      </c>
      <c r="B33" s="296" t="s">
        <v>240</v>
      </c>
      <c r="C33" s="508" t="s">
        <v>332</v>
      </c>
      <c r="D33" s="509"/>
      <c r="E33" s="283">
        <f>250+25</f>
        <v>275</v>
      </c>
      <c r="F33" s="118">
        <f t="shared" si="0"/>
        <v>0</v>
      </c>
      <c r="G33" s="410">
        <f t="shared" si="2"/>
        <v>0</v>
      </c>
      <c r="H33" s="347"/>
      <c r="I33" s="327"/>
      <c r="J33" s="327"/>
      <c r="K33" s="327"/>
      <c r="L33" s="327"/>
      <c r="M33" s="327"/>
      <c r="N33" s="327"/>
      <c r="O33" s="327"/>
      <c r="P33" s="327"/>
      <c r="Q33" s="327"/>
      <c r="R33" s="327"/>
      <c r="S33" s="342"/>
      <c r="T33" s="397"/>
      <c r="U33" s="397"/>
      <c r="V33" s="397"/>
      <c r="W33" s="397"/>
      <c r="X33" s="397"/>
      <c r="Y33" s="397"/>
      <c r="Z33" s="397"/>
      <c r="AA33" s="397"/>
      <c r="AB33" s="397"/>
      <c r="AC33" s="397"/>
      <c r="AD33" s="397"/>
      <c r="AE33" s="397"/>
      <c r="AF33" s="397"/>
      <c r="AG33" s="397"/>
      <c r="AH33" s="397"/>
      <c r="AI33" s="397"/>
      <c r="AJ33" s="397"/>
      <c r="AK33" s="397"/>
      <c r="AL33" s="397"/>
      <c r="AM33" s="397"/>
      <c r="AN33" s="397"/>
      <c r="AO33" s="397"/>
      <c r="AP33" s="397"/>
      <c r="AQ33" s="397"/>
      <c r="AR33" s="397"/>
      <c r="AS33" s="397"/>
      <c r="AT33" s="397"/>
      <c r="AU33" s="397"/>
      <c r="AV33" s="397"/>
      <c r="AW33" s="397"/>
      <c r="AX33" s="397"/>
      <c r="AY33" s="397"/>
      <c r="AZ33" s="397"/>
      <c r="BA33" s="397"/>
      <c r="BB33" s="397"/>
      <c r="BC33" s="397"/>
      <c r="BD33" s="397"/>
      <c r="BE33" s="397"/>
      <c r="BF33" s="397"/>
      <c r="BG33" s="397"/>
      <c r="BH33" s="397"/>
      <c r="BI33" s="397"/>
      <c r="BJ33" s="397"/>
      <c r="BK33" s="397"/>
      <c r="BL33" s="397"/>
      <c r="BM33" s="397"/>
      <c r="BN33" s="397"/>
    </row>
    <row r="34" spans="1:66" s="1" customFormat="1" ht="15" customHeight="1" x14ac:dyDescent="0.2">
      <c r="A34" s="311"/>
      <c r="B34" s="10"/>
      <c r="C34" s="504" t="s">
        <v>311</v>
      </c>
      <c r="D34" s="505"/>
      <c r="E34" s="201"/>
      <c r="F34" s="201"/>
      <c r="G34" s="229"/>
      <c r="H34" s="343"/>
      <c r="I34" s="201"/>
      <c r="J34" s="201"/>
      <c r="K34" s="201"/>
      <c r="L34" s="201"/>
      <c r="M34" s="201"/>
      <c r="N34" s="201"/>
      <c r="O34" s="201"/>
      <c r="P34" s="201"/>
      <c r="Q34" s="201"/>
      <c r="R34" s="201"/>
      <c r="S34" s="229"/>
      <c r="T34" s="397"/>
      <c r="U34" s="397"/>
      <c r="V34" s="397"/>
      <c r="W34" s="397"/>
      <c r="X34" s="397"/>
      <c r="Y34" s="397"/>
      <c r="Z34" s="397"/>
      <c r="AA34" s="397"/>
      <c r="AB34" s="397"/>
      <c r="AC34" s="397"/>
      <c r="AD34" s="397"/>
      <c r="AE34" s="397"/>
      <c r="AF34" s="397"/>
      <c r="AG34" s="397"/>
      <c r="AH34" s="397"/>
      <c r="AI34" s="397"/>
      <c r="AJ34" s="397"/>
      <c r="AK34" s="397"/>
      <c r="AL34" s="397"/>
      <c r="AM34" s="397"/>
      <c r="AN34" s="397"/>
      <c r="AO34" s="397"/>
      <c r="AP34" s="397"/>
      <c r="AQ34" s="397"/>
      <c r="AR34" s="397"/>
      <c r="AS34" s="397"/>
      <c r="AT34" s="397"/>
      <c r="AU34" s="397"/>
      <c r="AV34" s="397"/>
      <c r="AW34" s="397"/>
      <c r="AX34" s="397"/>
      <c r="AY34" s="397"/>
      <c r="AZ34" s="397"/>
      <c r="BA34" s="397"/>
      <c r="BB34" s="397"/>
      <c r="BC34" s="397"/>
      <c r="BD34" s="397"/>
      <c r="BE34" s="397"/>
      <c r="BF34" s="397"/>
      <c r="BG34" s="397"/>
      <c r="BH34" s="397"/>
      <c r="BI34" s="397"/>
      <c r="BJ34" s="397"/>
      <c r="BK34" s="397"/>
      <c r="BL34" s="397"/>
      <c r="BM34" s="397"/>
      <c r="BN34" s="397"/>
    </row>
    <row r="35" spans="1:66" s="1" customFormat="1" ht="15" customHeight="1" x14ac:dyDescent="0.2">
      <c r="A35" s="311"/>
      <c r="B35" s="10"/>
      <c r="C35" s="506" t="s">
        <v>237</v>
      </c>
      <c r="D35" s="507"/>
      <c r="E35" s="283">
        <v>250</v>
      </c>
      <c r="F35" s="118">
        <f t="shared" si="0"/>
        <v>0</v>
      </c>
      <c r="G35" s="410">
        <f t="shared" si="2"/>
        <v>0</v>
      </c>
      <c r="H35" s="347"/>
      <c r="I35" s="327"/>
      <c r="J35" s="327"/>
      <c r="K35" s="327"/>
      <c r="L35" s="327"/>
      <c r="M35" s="327"/>
      <c r="N35" s="327"/>
      <c r="O35" s="327"/>
      <c r="P35" s="327"/>
      <c r="Q35" s="327"/>
      <c r="R35" s="327"/>
      <c r="S35" s="342"/>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row>
    <row r="36" spans="1:66" s="1" customFormat="1" ht="15" customHeight="1" x14ac:dyDescent="0.2">
      <c r="A36" s="311"/>
      <c r="B36" s="10"/>
      <c r="C36" s="506" t="s">
        <v>238</v>
      </c>
      <c r="D36" s="507"/>
      <c r="E36" s="283">
        <v>20</v>
      </c>
      <c r="F36" s="118">
        <f t="shared" si="0"/>
        <v>0</v>
      </c>
      <c r="G36" s="410">
        <f t="shared" si="2"/>
        <v>0</v>
      </c>
      <c r="H36" s="347"/>
      <c r="I36" s="327"/>
      <c r="J36" s="327"/>
      <c r="K36" s="327"/>
      <c r="L36" s="327"/>
      <c r="M36" s="327"/>
      <c r="N36" s="327"/>
      <c r="O36" s="327"/>
      <c r="P36" s="327"/>
      <c r="Q36" s="327"/>
      <c r="R36" s="327"/>
      <c r="S36" s="342"/>
      <c r="T36" s="397"/>
      <c r="U36" s="397"/>
      <c r="V36" s="397"/>
      <c r="W36" s="397"/>
      <c r="X36" s="397"/>
      <c r="Y36" s="397"/>
      <c r="Z36" s="397"/>
      <c r="AA36" s="397"/>
      <c r="AB36" s="397"/>
      <c r="AC36" s="397"/>
      <c r="AD36" s="397"/>
      <c r="AE36" s="397"/>
      <c r="AF36" s="397"/>
      <c r="AG36" s="397"/>
      <c r="AH36" s="397"/>
      <c r="AI36" s="397"/>
      <c r="AJ36" s="397"/>
      <c r="AK36" s="397"/>
      <c r="AL36" s="397"/>
      <c r="AM36" s="397"/>
      <c r="AN36" s="397"/>
      <c r="AO36" s="397"/>
      <c r="AP36" s="397"/>
      <c r="AQ36" s="397"/>
      <c r="AR36" s="397"/>
      <c r="AS36" s="397"/>
      <c r="AT36" s="397"/>
      <c r="AU36" s="397"/>
      <c r="AV36" s="397"/>
      <c r="AW36" s="397"/>
      <c r="AX36" s="397"/>
      <c r="AY36" s="397"/>
      <c r="AZ36" s="397"/>
      <c r="BA36" s="397"/>
      <c r="BB36" s="397"/>
      <c r="BC36" s="397"/>
      <c r="BD36" s="397"/>
      <c r="BE36" s="397"/>
      <c r="BF36" s="397"/>
      <c r="BG36" s="397"/>
      <c r="BH36" s="397"/>
      <c r="BI36" s="397"/>
      <c r="BJ36" s="397"/>
      <c r="BK36" s="397"/>
      <c r="BL36" s="397"/>
      <c r="BM36" s="397"/>
      <c r="BN36" s="397"/>
    </row>
    <row r="37" spans="1:66" s="1" customFormat="1" ht="25.9" customHeight="1" x14ac:dyDescent="0.2">
      <c r="A37" s="312" t="s">
        <v>239</v>
      </c>
      <c r="B37" s="296" t="s">
        <v>240</v>
      </c>
      <c r="C37" s="508" t="s">
        <v>333</v>
      </c>
      <c r="D37" s="509"/>
      <c r="E37" s="283">
        <f>250+25</f>
        <v>275</v>
      </c>
      <c r="F37" s="118">
        <f t="shared" si="0"/>
        <v>0</v>
      </c>
      <c r="G37" s="410">
        <f t="shared" si="2"/>
        <v>0</v>
      </c>
      <c r="H37" s="347"/>
      <c r="I37" s="327"/>
      <c r="J37" s="327"/>
      <c r="K37" s="327"/>
      <c r="L37" s="327"/>
      <c r="M37" s="327"/>
      <c r="N37" s="327"/>
      <c r="O37" s="327"/>
      <c r="P37" s="327"/>
      <c r="Q37" s="327"/>
      <c r="R37" s="327"/>
      <c r="S37" s="342"/>
      <c r="T37" s="397"/>
      <c r="U37" s="397"/>
      <c r="V37" s="397"/>
      <c r="W37" s="397"/>
      <c r="X37" s="397"/>
      <c r="Y37" s="397"/>
      <c r="Z37" s="397"/>
      <c r="AA37" s="397"/>
      <c r="AB37" s="397"/>
      <c r="AC37" s="397"/>
      <c r="AD37" s="397"/>
      <c r="AE37" s="397"/>
      <c r="AF37" s="397"/>
      <c r="AG37" s="397"/>
      <c r="AH37" s="397"/>
      <c r="AI37" s="397"/>
      <c r="AJ37" s="397"/>
      <c r="AK37" s="397"/>
      <c r="AL37" s="397"/>
      <c r="AM37" s="397"/>
      <c r="AN37" s="397"/>
      <c r="AO37" s="397"/>
      <c r="AP37" s="397"/>
      <c r="AQ37" s="397"/>
      <c r="AR37" s="397"/>
      <c r="AS37" s="397"/>
      <c r="AT37" s="397"/>
      <c r="AU37" s="397"/>
      <c r="AV37" s="397"/>
      <c r="AW37" s="397"/>
      <c r="AX37" s="397"/>
      <c r="AY37" s="397"/>
      <c r="AZ37" s="397"/>
      <c r="BA37" s="397"/>
      <c r="BB37" s="397"/>
      <c r="BC37" s="397"/>
      <c r="BD37" s="397"/>
      <c r="BE37" s="397"/>
      <c r="BF37" s="397"/>
      <c r="BG37" s="397"/>
      <c r="BH37" s="397"/>
      <c r="BI37" s="397"/>
      <c r="BJ37" s="397"/>
      <c r="BK37" s="397"/>
      <c r="BL37" s="397"/>
      <c r="BM37" s="397"/>
      <c r="BN37" s="397"/>
    </row>
    <row r="38" spans="1:66" s="1" customFormat="1" ht="15" customHeight="1" x14ac:dyDescent="0.2">
      <c r="A38" s="313" t="s">
        <v>232</v>
      </c>
      <c r="B38" s="296" t="s">
        <v>236</v>
      </c>
      <c r="C38" s="557" t="s">
        <v>319</v>
      </c>
      <c r="D38" s="514"/>
      <c r="E38" s="201"/>
      <c r="F38" s="201"/>
      <c r="G38" s="229"/>
      <c r="H38" s="343"/>
      <c r="I38" s="201"/>
      <c r="J38" s="201"/>
      <c r="K38" s="201"/>
      <c r="L38" s="201"/>
      <c r="M38" s="201"/>
      <c r="N38" s="201"/>
      <c r="O38" s="201"/>
      <c r="P38" s="201"/>
      <c r="Q38" s="201"/>
      <c r="R38" s="201"/>
      <c r="S38" s="229"/>
      <c r="T38" s="397"/>
      <c r="U38" s="397"/>
      <c r="V38" s="397"/>
      <c r="W38" s="397"/>
      <c r="X38" s="397"/>
      <c r="Y38" s="397"/>
      <c r="Z38" s="397"/>
      <c r="AA38" s="397"/>
      <c r="AB38" s="397"/>
      <c r="AC38" s="397"/>
      <c r="AD38" s="397"/>
      <c r="AE38" s="397"/>
      <c r="AF38" s="397"/>
      <c r="AG38" s="397"/>
      <c r="AH38" s="397"/>
      <c r="AI38" s="397"/>
      <c r="AJ38" s="397"/>
      <c r="AK38" s="397"/>
      <c r="AL38" s="397"/>
      <c r="AM38" s="397"/>
      <c r="AN38" s="397"/>
      <c r="AO38" s="397"/>
      <c r="AP38" s="397"/>
      <c r="AQ38" s="397"/>
      <c r="AR38" s="397"/>
      <c r="AS38" s="397"/>
      <c r="AT38" s="397"/>
      <c r="AU38" s="397"/>
      <c r="AV38" s="397"/>
      <c r="AW38" s="397"/>
      <c r="AX38" s="397"/>
      <c r="AY38" s="397"/>
      <c r="AZ38" s="397"/>
      <c r="BA38" s="397"/>
      <c r="BB38" s="397"/>
      <c r="BC38" s="397"/>
      <c r="BD38" s="397"/>
      <c r="BE38" s="397"/>
      <c r="BF38" s="397"/>
      <c r="BG38" s="397"/>
      <c r="BH38" s="397"/>
      <c r="BI38" s="397"/>
      <c r="BJ38" s="397"/>
      <c r="BK38" s="397"/>
      <c r="BL38" s="397"/>
      <c r="BM38" s="397"/>
      <c r="BN38" s="397"/>
    </row>
    <row r="39" spans="1:66" s="1" customFormat="1" ht="15" customHeight="1" x14ac:dyDescent="0.2">
      <c r="A39" s="311"/>
      <c r="B39" s="10"/>
      <c r="C39" s="508" t="s">
        <v>312</v>
      </c>
      <c r="D39" s="509"/>
      <c r="E39" s="283">
        <v>300</v>
      </c>
      <c r="F39" s="118">
        <f t="shared" si="0"/>
        <v>0</v>
      </c>
      <c r="G39" s="410">
        <f t="shared" si="2"/>
        <v>0</v>
      </c>
      <c r="H39" s="347"/>
      <c r="I39" s="327"/>
      <c r="J39" s="327"/>
      <c r="K39" s="327"/>
      <c r="L39" s="327"/>
      <c r="M39" s="327"/>
      <c r="N39" s="327"/>
      <c r="O39" s="327"/>
      <c r="P39" s="327"/>
      <c r="Q39" s="327"/>
      <c r="R39" s="327"/>
      <c r="S39" s="342"/>
      <c r="T39" s="397"/>
      <c r="U39" s="397"/>
      <c r="V39" s="397"/>
      <c r="W39" s="397"/>
      <c r="X39" s="397"/>
      <c r="Y39" s="397"/>
      <c r="Z39" s="397"/>
      <c r="AA39" s="397"/>
      <c r="AB39" s="397"/>
      <c r="AC39" s="397"/>
      <c r="AD39" s="397"/>
      <c r="AE39" s="397"/>
      <c r="AF39" s="397"/>
      <c r="AG39" s="397"/>
      <c r="AH39" s="397"/>
      <c r="AI39" s="397"/>
      <c r="AJ39" s="397"/>
      <c r="AK39" s="397"/>
      <c r="AL39" s="397"/>
      <c r="AM39" s="397"/>
      <c r="AN39" s="397"/>
      <c r="AO39" s="397"/>
      <c r="AP39" s="397"/>
      <c r="AQ39" s="397"/>
      <c r="AR39" s="397"/>
      <c r="AS39" s="397"/>
      <c r="AT39" s="397"/>
      <c r="AU39" s="397"/>
      <c r="AV39" s="397"/>
      <c r="AW39" s="397"/>
      <c r="AX39" s="397"/>
      <c r="AY39" s="397"/>
      <c r="AZ39" s="397"/>
      <c r="BA39" s="397"/>
      <c r="BB39" s="397"/>
      <c r="BC39" s="397"/>
      <c r="BD39" s="397"/>
      <c r="BE39" s="397"/>
      <c r="BF39" s="397"/>
      <c r="BG39" s="397"/>
      <c r="BH39" s="397"/>
      <c r="BI39" s="397"/>
      <c r="BJ39" s="397"/>
      <c r="BK39" s="397"/>
      <c r="BL39" s="397"/>
      <c r="BM39" s="397"/>
      <c r="BN39" s="397"/>
    </row>
    <row r="40" spans="1:66" s="1" customFormat="1" ht="15" customHeight="1" x14ac:dyDescent="0.2">
      <c r="A40" s="311"/>
      <c r="B40" s="10"/>
      <c r="C40" s="508" t="s">
        <v>241</v>
      </c>
      <c r="D40" s="509"/>
      <c r="E40" s="283">
        <v>35</v>
      </c>
      <c r="F40" s="118">
        <f t="shared" si="0"/>
        <v>0</v>
      </c>
      <c r="G40" s="410">
        <f t="shared" si="2"/>
        <v>0</v>
      </c>
      <c r="H40" s="347"/>
      <c r="I40" s="327"/>
      <c r="J40" s="327"/>
      <c r="K40" s="327"/>
      <c r="L40" s="327"/>
      <c r="M40" s="327"/>
      <c r="N40" s="327"/>
      <c r="O40" s="327"/>
      <c r="P40" s="327"/>
      <c r="Q40" s="327"/>
      <c r="R40" s="327"/>
      <c r="S40" s="342"/>
      <c r="T40" s="397"/>
      <c r="U40" s="397"/>
      <c r="V40" s="397"/>
      <c r="W40" s="397"/>
      <c r="X40" s="397"/>
      <c r="Y40" s="397"/>
      <c r="Z40" s="397"/>
      <c r="AA40" s="397"/>
      <c r="AB40" s="397"/>
      <c r="AC40" s="397"/>
      <c r="AD40" s="397"/>
      <c r="AE40" s="397"/>
      <c r="AF40" s="397"/>
      <c r="AG40" s="397"/>
      <c r="AH40" s="397"/>
      <c r="AI40" s="397"/>
      <c r="AJ40" s="397"/>
      <c r="AK40" s="397"/>
      <c r="AL40" s="397"/>
      <c r="AM40" s="397"/>
      <c r="AN40" s="397"/>
      <c r="AO40" s="397"/>
      <c r="AP40" s="397"/>
      <c r="AQ40" s="397"/>
      <c r="AR40" s="397"/>
      <c r="AS40" s="397"/>
      <c r="AT40" s="397"/>
      <c r="AU40" s="397"/>
      <c r="AV40" s="397"/>
      <c r="AW40" s="397"/>
      <c r="AX40" s="397"/>
      <c r="AY40" s="397"/>
      <c r="AZ40" s="397"/>
      <c r="BA40" s="397"/>
      <c r="BB40" s="397"/>
      <c r="BC40" s="397"/>
      <c r="BD40" s="397"/>
      <c r="BE40" s="397"/>
      <c r="BF40" s="397"/>
      <c r="BG40" s="397"/>
      <c r="BH40" s="397"/>
      <c r="BI40" s="397"/>
      <c r="BJ40" s="397"/>
      <c r="BK40" s="397"/>
      <c r="BL40" s="397"/>
      <c r="BM40" s="397"/>
      <c r="BN40" s="397"/>
    </row>
    <row r="41" spans="1:66" s="1" customFormat="1" ht="30.2" customHeight="1" x14ac:dyDescent="0.2">
      <c r="A41" s="312" t="s">
        <v>239</v>
      </c>
      <c r="B41" s="296" t="s">
        <v>240</v>
      </c>
      <c r="C41" s="508" t="s">
        <v>334</v>
      </c>
      <c r="D41" s="509"/>
      <c r="E41" s="283">
        <f>250+25</f>
        <v>275</v>
      </c>
      <c r="F41" s="118">
        <f t="shared" si="0"/>
        <v>0</v>
      </c>
      <c r="G41" s="410">
        <f t="shared" si="2"/>
        <v>0</v>
      </c>
      <c r="H41" s="347"/>
      <c r="I41" s="327"/>
      <c r="J41" s="327"/>
      <c r="K41" s="327"/>
      <c r="L41" s="327"/>
      <c r="M41" s="327"/>
      <c r="N41" s="327"/>
      <c r="O41" s="327"/>
      <c r="P41" s="327"/>
      <c r="Q41" s="327"/>
      <c r="R41" s="327"/>
      <c r="S41" s="342"/>
      <c r="T41" s="397"/>
      <c r="U41" s="397"/>
      <c r="V41" s="397"/>
      <c r="W41" s="397"/>
      <c r="X41" s="397"/>
      <c r="Y41" s="397"/>
      <c r="Z41" s="397"/>
      <c r="AA41" s="397"/>
      <c r="AB41" s="397"/>
      <c r="AC41" s="397"/>
      <c r="AD41" s="397"/>
      <c r="AE41" s="397"/>
      <c r="AF41" s="397"/>
      <c r="AG41" s="397"/>
      <c r="AH41" s="397"/>
      <c r="AI41" s="397"/>
      <c r="AJ41" s="397"/>
      <c r="AK41" s="397"/>
      <c r="AL41" s="397"/>
      <c r="AM41" s="397"/>
      <c r="AN41" s="397"/>
      <c r="AO41" s="397"/>
      <c r="AP41" s="397"/>
      <c r="AQ41" s="397"/>
      <c r="AR41" s="397"/>
      <c r="AS41" s="397"/>
      <c r="AT41" s="397"/>
      <c r="AU41" s="397"/>
      <c r="AV41" s="397"/>
      <c r="AW41" s="397"/>
      <c r="AX41" s="397"/>
      <c r="AY41" s="397"/>
      <c r="AZ41" s="397"/>
      <c r="BA41" s="397"/>
      <c r="BB41" s="397"/>
      <c r="BC41" s="397"/>
      <c r="BD41" s="397"/>
      <c r="BE41" s="397"/>
      <c r="BF41" s="397"/>
      <c r="BG41" s="397"/>
      <c r="BH41" s="397"/>
      <c r="BI41" s="397"/>
      <c r="BJ41" s="397"/>
      <c r="BK41" s="397"/>
      <c r="BL41" s="397"/>
      <c r="BM41" s="397"/>
      <c r="BN41" s="397"/>
    </row>
    <row r="42" spans="1:66" s="1" customFormat="1" ht="31.35" customHeight="1" x14ac:dyDescent="0.2">
      <c r="A42" s="312" t="s">
        <v>239</v>
      </c>
      <c r="B42" s="296" t="s">
        <v>240</v>
      </c>
      <c r="C42" s="508" t="s">
        <v>335</v>
      </c>
      <c r="D42" s="509"/>
      <c r="E42" s="283">
        <v>825</v>
      </c>
      <c r="F42" s="118">
        <f t="shared" si="0"/>
        <v>0</v>
      </c>
      <c r="G42" s="410">
        <f t="shared" si="2"/>
        <v>0</v>
      </c>
      <c r="H42" s="347"/>
      <c r="I42" s="327"/>
      <c r="J42" s="327"/>
      <c r="K42" s="327"/>
      <c r="L42" s="327"/>
      <c r="M42" s="327"/>
      <c r="N42" s="327"/>
      <c r="O42" s="327"/>
      <c r="P42" s="327"/>
      <c r="Q42" s="327"/>
      <c r="R42" s="327"/>
      <c r="S42" s="342"/>
      <c r="T42" s="397"/>
      <c r="U42" s="397"/>
      <c r="V42" s="397"/>
      <c r="W42" s="397"/>
      <c r="X42" s="397"/>
      <c r="Y42" s="397"/>
      <c r="Z42" s="397"/>
      <c r="AA42" s="397"/>
      <c r="AB42" s="397"/>
      <c r="AC42" s="397"/>
      <c r="AD42" s="397"/>
      <c r="AE42" s="397"/>
      <c r="AF42" s="397"/>
      <c r="AG42" s="397"/>
      <c r="AH42" s="397"/>
      <c r="AI42" s="397"/>
      <c r="AJ42" s="397"/>
      <c r="AK42" s="397"/>
      <c r="AL42" s="397"/>
      <c r="AM42" s="397"/>
      <c r="AN42" s="397"/>
      <c r="AO42" s="397"/>
      <c r="AP42" s="397"/>
      <c r="AQ42" s="397"/>
      <c r="AR42" s="397"/>
      <c r="AS42" s="397"/>
      <c r="AT42" s="397"/>
      <c r="AU42" s="397"/>
      <c r="AV42" s="397"/>
      <c r="AW42" s="397"/>
      <c r="AX42" s="397"/>
      <c r="AY42" s="397"/>
      <c r="AZ42" s="397"/>
      <c r="BA42" s="397"/>
      <c r="BB42" s="397"/>
      <c r="BC42" s="397"/>
      <c r="BD42" s="397"/>
      <c r="BE42" s="397"/>
      <c r="BF42" s="397"/>
      <c r="BG42" s="397"/>
      <c r="BH42" s="397"/>
      <c r="BI42" s="397"/>
      <c r="BJ42" s="397"/>
      <c r="BK42" s="397"/>
      <c r="BL42" s="397"/>
      <c r="BM42" s="397"/>
      <c r="BN42" s="397"/>
    </row>
    <row r="43" spans="1:66" s="1" customFormat="1" ht="15" customHeight="1" x14ac:dyDescent="0.2">
      <c r="A43" s="313" t="s">
        <v>232</v>
      </c>
      <c r="B43" s="296" t="s">
        <v>236</v>
      </c>
      <c r="C43" s="557" t="s">
        <v>313</v>
      </c>
      <c r="D43" s="514"/>
      <c r="E43" s="201"/>
      <c r="F43" s="201"/>
      <c r="G43" s="229"/>
      <c r="H43" s="343"/>
      <c r="I43" s="201"/>
      <c r="J43" s="201"/>
      <c r="K43" s="201"/>
      <c r="L43" s="201"/>
      <c r="M43" s="201"/>
      <c r="N43" s="201"/>
      <c r="O43" s="201"/>
      <c r="P43" s="201"/>
      <c r="Q43" s="201"/>
      <c r="R43" s="201"/>
      <c r="S43" s="229"/>
      <c r="T43" s="397"/>
      <c r="U43" s="397"/>
      <c r="V43" s="397"/>
      <c r="W43" s="397"/>
      <c r="X43" s="397"/>
      <c r="Y43" s="397"/>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397"/>
      <c r="AW43" s="397"/>
      <c r="AX43" s="397"/>
      <c r="AY43" s="397"/>
      <c r="AZ43" s="397"/>
      <c r="BA43" s="397"/>
      <c r="BB43" s="397"/>
      <c r="BC43" s="397"/>
      <c r="BD43" s="397"/>
      <c r="BE43" s="397"/>
      <c r="BF43" s="397"/>
      <c r="BG43" s="397"/>
      <c r="BH43" s="397"/>
      <c r="BI43" s="397"/>
      <c r="BJ43" s="397"/>
      <c r="BK43" s="397"/>
      <c r="BL43" s="397"/>
      <c r="BM43" s="397"/>
      <c r="BN43" s="397"/>
    </row>
    <row r="44" spans="1:66" s="1" customFormat="1" ht="15" customHeight="1" x14ac:dyDescent="0.2">
      <c r="A44" s="311"/>
      <c r="B44" s="10"/>
      <c r="C44" s="508" t="s">
        <v>242</v>
      </c>
      <c r="D44" s="509"/>
      <c r="E44" s="283">
        <v>250</v>
      </c>
      <c r="F44" s="118">
        <f t="shared" si="0"/>
        <v>0</v>
      </c>
      <c r="G44" s="410">
        <f t="shared" si="2"/>
        <v>0</v>
      </c>
      <c r="H44" s="347"/>
      <c r="I44" s="327"/>
      <c r="J44" s="327"/>
      <c r="K44" s="327"/>
      <c r="L44" s="327"/>
      <c r="M44" s="327"/>
      <c r="N44" s="327"/>
      <c r="O44" s="327"/>
      <c r="P44" s="327"/>
      <c r="Q44" s="327"/>
      <c r="R44" s="327"/>
      <c r="S44" s="342"/>
      <c r="T44" s="397"/>
      <c r="U44" s="397"/>
      <c r="V44" s="397"/>
      <c r="W44" s="397"/>
      <c r="X44" s="397"/>
      <c r="Y44" s="397"/>
      <c r="Z44" s="397"/>
      <c r="AA44" s="397"/>
      <c r="AB44" s="397"/>
      <c r="AC44" s="397"/>
      <c r="AD44" s="397"/>
      <c r="AE44" s="397"/>
      <c r="AF44" s="397"/>
      <c r="AG44" s="397"/>
      <c r="AH44" s="397"/>
      <c r="AI44" s="397"/>
      <c r="AJ44" s="397"/>
      <c r="AK44" s="397"/>
      <c r="AL44" s="397"/>
      <c r="AM44" s="397"/>
      <c r="AN44" s="397"/>
      <c r="AO44" s="397"/>
      <c r="AP44" s="397"/>
      <c r="AQ44" s="397"/>
      <c r="AR44" s="397"/>
      <c r="AS44" s="397"/>
      <c r="AT44" s="397"/>
      <c r="AU44" s="397"/>
      <c r="AV44" s="397"/>
      <c r="AW44" s="397"/>
      <c r="AX44" s="397"/>
      <c r="AY44" s="397"/>
      <c r="AZ44" s="397"/>
      <c r="BA44" s="397"/>
      <c r="BB44" s="397"/>
      <c r="BC44" s="397"/>
      <c r="BD44" s="397"/>
      <c r="BE44" s="397"/>
      <c r="BF44" s="397"/>
      <c r="BG44" s="397"/>
      <c r="BH44" s="397"/>
      <c r="BI44" s="397"/>
      <c r="BJ44" s="397"/>
      <c r="BK44" s="397"/>
      <c r="BL44" s="397"/>
      <c r="BM44" s="397"/>
      <c r="BN44" s="397"/>
    </row>
    <row r="45" spans="1:66" s="1" customFormat="1" ht="15" customHeight="1" x14ac:dyDescent="0.2">
      <c r="A45" s="311"/>
      <c r="B45" s="10"/>
      <c r="C45" s="508" t="s">
        <v>243</v>
      </c>
      <c r="D45" s="509"/>
      <c r="E45" s="283">
        <v>20</v>
      </c>
      <c r="F45" s="118">
        <f t="shared" si="0"/>
        <v>0</v>
      </c>
      <c r="G45" s="410">
        <f t="shared" si="2"/>
        <v>0</v>
      </c>
      <c r="H45" s="347"/>
      <c r="I45" s="327"/>
      <c r="J45" s="327"/>
      <c r="K45" s="327"/>
      <c r="L45" s="327"/>
      <c r="M45" s="327"/>
      <c r="N45" s="327"/>
      <c r="O45" s="327"/>
      <c r="P45" s="327"/>
      <c r="Q45" s="327"/>
      <c r="R45" s="327"/>
      <c r="S45" s="342"/>
      <c r="T45" s="397"/>
      <c r="U45" s="397"/>
      <c r="V45" s="397"/>
      <c r="W45" s="397"/>
      <c r="X45" s="397"/>
      <c r="Y45" s="397"/>
      <c r="Z45" s="397"/>
      <c r="AA45" s="397"/>
      <c r="AB45" s="397"/>
      <c r="AC45" s="397"/>
      <c r="AD45" s="397"/>
      <c r="AE45" s="397"/>
      <c r="AF45" s="397"/>
      <c r="AG45" s="397"/>
      <c r="AH45" s="397"/>
      <c r="AI45" s="397"/>
      <c r="AJ45" s="397"/>
      <c r="AK45" s="397"/>
      <c r="AL45" s="397"/>
      <c r="AM45" s="397"/>
      <c r="AN45" s="397"/>
      <c r="AO45" s="397"/>
      <c r="AP45" s="397"/>
      <c r="AQ45" s="397"/>
      <c r="AR45" s="397"/>
      <c r="AS45" s="397"/>
      <c r="AT45" s="397"/>
      <c r="AU45" s="397"/>
      <c r="AV45" s="397"/>
      <c r="AW45" s="397"/>
      <c r="AX45" s="397"/>
      <c r="AY45" s="397"/>
      <c r="AZ45" s="397"/>
      <c r="BA45" s="397"/>
      <c r="BB45" s="397"/>
      <c r="BC45" s="397"/>
      <c r="BD45" s="397"/>
      <c r="BE45" s="397"/>
      <c r="BF45" s="397"/>
      <c r="BG45" s="397"/>
      <c r="BH45" s="397"/>
      <c r="BI45" s="397"/>
      <c r="BJ45" s="397"/>
      <c r="BK45" s="397"/>
      <c r="BL45" s="397"/>
      <c r="BM45" s="397"/>
      <c r="BN45" s="397"/>
    </row>
    <row r="46" spans="1:66" s="1" customFormat="1" ht="30.6" customHeight="1" x14ac:dyDescent="0.2">
      <c r="A46" s="312" t="s">
        <v>239</v>
      </c>
      <c r="B46" s="296" t="s">
        <v>240</v>
      </c>
      <c r="C46" s="508" t="s">
        <v>244</v>
      </c>
      <c r="D46" s="509"/>
      <c r="E46" s="283">
        <f>250+25</f>
        <v>275</v>
      </c>
      <c r="F46" s="118">
        <f t="shared" si="0"/>
        <v>0</v>
      </c>
      <c r="G46" s="410">
        <f t="shared" si="2"/>
        <v>0</v>
      </c>
      <c r="H46" s="347"/>
      <c r="I46" s="327"/>
      <c r="J46" s="327"/>
      <c r="K46" s="327"/>
      <c r="L46" s="327"/>
      <c r="M46" s="327"/>
      <c r="N46" s="327"/>
      <c r="O46" s="327"/>
      <c r="P46" s="327"/>
      <c r="Q46" s="327"/>
      <c r="R46" s="327"/>
      <c r="S46" s="342"/>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c r="AP46" s="397"/>
      <c r="AQ46" s="397"/>
      <c r="AR46" s="397"/>
      <c r="AS46" s="397"/>
      <c r="AT46" s="397"/>
      <c r="AU46" s="397"/>
      <c r="AV46" s="397"/>
      <c r="AW46" s="397"/>
      <c r="AX46" s="397"/>
      <c r="AY46" s="397"/>
      <c r="AZ46" s="397"/>
      <c r="BA46" s="397"/>
      <c r="BB46" s="397"/>
      <c r="BC46" s="397"/>
      <c r="BD46" s="397"/>
      <c r="BE46" s="397"/>
      <c r="BF46" s="397"/>
      <c r="BG46" s="397"/>
      <c r="BH46" s="397"/>
      <c r="BI46" s="397"/>
      <c r="BJ46" s="397"/>
      <c r="BK46" s="397"/>
      <c r="BL46" s="397"/>
      <c r="BM46" s="397"/>
      <c r="BN46" s="397"/>
    </row>
    <row r="47" spans="1:66" s="1" customFormat="1" ht="15" customHeight="1" x14ac:dyDescent="0.2">
      <c r="A47" s="311"/>
      <c r="B47" s="10"/>
      <c r="C47" s="522" t="s">
        <v>247</v>
      </c>
      <c r="D47" s="527"/>
      <c r="E47" s="201"/>
      <c r="F47" s="201"/>
      <c r="G47" s="229"/>
      <c r="H47" s="343"/>
      <c r="I47" s="201"/>
      <c r="J47" s="201"/>
      <c r="K47" s="201"/>
      <c r="L47" s="201"/>
      <c r="M47" s="201"/>
      <c r="N47" s="201"/>
      <c r="O47" s="201"/>
      <c r="P47" s="201"/>
      <c r="Q47" s="201"/>
      <c r="R47" s="201"/>
      <c r="S47" s="229"/>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c r="AP47" s="397"/>
      <c r="AQ47" s="397"/>
      <c r="AR47" s="397"/>
      <c r="AS47" s="397"/>
      <c r="AT47" s="397"/>
      <c r="AU47" s="397"/>
      <c r="AV47" s="397"/>
      <c r="AW47" s="397"/>
      <c r="AX47" s="397"/>
      <c r="AY47" s="397"/>
      <c r="AZ47" s="397"/>
      <c r="BA47" s="397"/>
      <c r="BB47" s="397"/>
      <c r="BC47" s="397"/>
      <c r="BD47" s="397"/>
      <c r="BE47" s="397"/>
      <c r="BF47" s="397"/>
      <c r="BG47" s="397"/>
      <c r="BH47" s="397"/>
      <c r="BI47" s="397"/>
      <c r="BJ47" s="397"/>
      <c r="BK47" s="397"/>
      <c r="BL47" s="397"/>
      <c r="BM47" s="397"/>
      <c r="BN47" s="397"/>
    </row>
    <row r="48" spans="1:66" s="3" customFormat="1" ht="12.6" customHeight="1" x14ac:dyDescent="0.2">
      <c r="A48" s="18"/>
      <c r="B48" s="203"/>
      <c r="C48" s="508" t="s">
        <v>314</v>
      </c>
      <c r="D48" s="509"/>
      <c r="E48" s="283">
        <v>250</v>
      </c>
      <c r="F48" s="118">
        <f t="shared" si="0"/>
        <v>0</v>
      </c>
      <c r="G48" s="410">
        <f t="shared" si="2"/>
        <v>0</v>
      </c>
      <c r="H48" s="344"/>
      <c r="I48" s="331"/>
      <c r="J48" s="331"/>
      <c r="K48" s="331"/>
      <c r="L48" s="331"/>
      <c r="M48" s="331"/>
      <c r="N48" s="331"/>
      <c r="O48" s="331"/>
      <c r="P48" s="331"/>
      <c r="Q48" s="331"/>
      <c r="R48" s="331"/>
      <c r="S48" s="345"/>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8"/>
    </row>
    <row r="49" spans="1:66" s="3" customFormat="1" ht="12.6" customHeight="1" x14ac:dyDescent="0.2">
      <c r="A49" s="18"/>
      <c r="B49" s="203"/>
      <c r="C49" s="508" t="s">
        <v>19</v>
      </c>
      <c r="D49" s="509"/>
      <c r="E49" s="283">
        <v>20</v>
      </c>
      <c r="F49" s="118">
        <f t="shared" si="0"/>
        <v>0</v>
      </c>
      <c r="G49" s="410">
        <f t="shared" si="2"/>
        <v>0</v>
      </c>
      <c r="H49" s="344"/>
      <c r="I49" s="331"/>
      <c r="J49" s="331"/>
      <c r="K49" s="331"/>
      <c r="L49" s="331"/>
      <c r="M49" s="331"/>
      <c r="N49" s="331"/>
      <c r="O49" s="331"/>
      <c r="P49" s="331"/>
      <c r="Q49" s="331"/>
      <c r="R49" s="331"/>
      <c r="S49" s="345"/>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8"/>
    </row>
    <row r="50" spans="1:66" s="3" customFormat="1" ht="26.45" customHeight="1" x14ac:dyDescent="0.2">
      <c r="A50" s="312" t="s">
        <v>239</v>
      </c>
      <c r="B50" s="296" t="s">
        <v>240</v>
      </c>
      <c r="C50" s="508" t="s">
        <v>203</v>
      </c>
      <c r="D50" s="509"/>
      <c r="E50" s="283">
        <f>250+25</f>
        <v>275</v>
      </c>
      <c r="F50" s="118">
        <f t="shared" si="0"/>
        <v>0</v>
      </c>
      <c r="G50" s="410">
        <f t="shared" si="2"/>
        <v>0</v>
      </c>
      <c r="H50" s="344"/>
      <c r="I50" s="331"/>
      <c r="J50" s="331"/>
      <c r="K50" s="331"/>
      <c r="L50" s="331"/>
      <c r="M50" s="331"/>
      <c r="N50" s="331"/>
      <c r="O50" s="331"/>
      <c r="P50" s="331"/>
      <c r="Q50" s="331"/>
      <c r="R50" s="331"/>
      <c r="S50" s="345"/>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398"/>
      <c r="BD50" s="398"/>
      <c r="BE50" s="398"/>
      <c r="BF50" s="398"/>
      <c r="BG50" s="398"/>
      <c r="BH50" s="398"/>
      <c r="BI50" s="398"/>
      <c r="BJ50" s="398"/>
      <c r="BK50" s="398"/>
      <c r="BL50" s="398"/>
      <c r="BM50" s="398"/>
      <c r="BN50" s="398"/>
    </row>
    <row r="51" spans="1:66" s="3" customFormat="1" ht="27.75" customHeight="1" x14ac:dyDescent="0.2">
      <c r="A51" s="312" t="s">
        <v>239</v>
      </c>
      <c r="B51" s="296" t="s">
        <v>240</v>
      </c>
      <c r="C51" s="508" t="s">
        <v>147</v>
      </c>
      <c r="D51" s="509"/>
      <c r="E51" s="283">
        <v>825</v>
      </c>
      <c r="F51" s="118">
        <f t="shared" si="0"/>
        <v>0</v>
      </c>
      <c r="G51" s="410">
        <f t="shared" si="2"/>
        <v>0</v>
      </c>
      <c r="H51" s="344"/>
      <c r="I51" s="331"/>
      <c r="J51" s="331"/>
      <c r="K51" s="331"/>
      <c r="L51" s="331"/>
      <c r="M51" s="331"/>
      <c r="N51" s="331"/>
      <c r="O51" s="331"/>
      <c r="P51" s="331"/>
      <c r="Q51" s="331"/>
      <c r="R51" s="331"/>
      <c r="S51" s="345"/>
      <c r="T51" s="398"/>
      <c r="U51" s="398"/>
      <c r="V51" s="398"/>
      <c r="W51" s="398"/>
      <c r="X51" s="398"/>
      <c r="Y51" s="398"/>
      <c r="Z51" s="398"/>
      <c r="AA51" s="398"/>
      <c r="AB51" s="398"/>
      <c r="AC51" s="398"/>
      <c r="AD51" s="398"/>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398"/>
      <c r="BA51" s="398"/>
      <c r="BB51" s="398"/>
      <c r="BC51" s="398"/>
      <c r="BD51" s="398"/>
      <c r="BE51" s="398"/>
      <c r="BF51" s="398"/>
      <c r="BG51" s="398"/>
      <c r="BH51" s="398"/>
      <c r="BI51" s="398"/>
      <c r="BJ51" s="398"/>
      <c r="BK51" s="398"/>
      <c r="BL51" s="398"/>
      <c r="BM51" s="398"/>
      <c r="BN51" s="398"/>
    </row>
    <row r="52" spans="1:66" s="1" customFormat="1" ht="40.5" customHeight="1" x14ac:dyDescent="0.2">
      <c r="A52" s="311"/>
      <c r="B52" s="203" t="s">
        <v>245</v>
      </c>
      <c r="C52" s="515" t="s">
        <v>343</v>
      </c>
      <c r="D52" s="521"/>
      <c r="E52" s="283">
        <v>100</v>
      </c>
      <c r="F52" s="118">
        <f t="shared" si="0"/>
        <v>0</v>
      </c>
      <c r="G52" s="410">
        <f t="shared" si="2"/>
        <v>0</v>
      </c>
      <c r="H52" s="347"/>
      <c r="I52" s="327"/>
      <c r="J52" s="327"/>
      <c r="K52" s="327"/>
      <c r="L52" s="327"/>
      <c r="M52" s="327"/>
      <c r="N52" s="327"/>
      <c r="O52" s="327"/>
      <c r="P52" s="327"/>
      <c r="Q52" s="327"/>
      <c r="R52" s="327"/>
      <c r="S52" s="342"/>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c r="AP52" s="397"/>
      <c r="AQ52" s="397"/>
      <c r="AR52" s="397"/>
      <c r="AS52" s="397"/>
      <c r="AT52" s="397"/>
      <c r="AU52" s="397"/>
      <c r="AV52" s="397"/>
      <c r="AW52" s="397"/>
      <c r="AX52" s="397"/>
      <c r="AY52" s="397"/>
      <c r="AZ52" s="397"/>
      <c r="BA52" s="397"/>
      <c r="BB52" s="397"/>
      <c r="BC52" s="397"/>
      <c r="BD52" s="397"/>
      <c r="BE52" s="397"/>
      <c r="BF52" s="397"/>
      <c r="BG52" s="397"/>
      <c r="BH52" s="397"/>
      <c r="BI52" s="397"/>
      <c r="BJ52" s="397"/>
      <c r="BK52" s="397"/>
      <c r="BL52" s="397"/>
      <c r="BM52" s="397"/>
      <c r="BN52" s="397"/>
    </row>
    <row r="53" spans="1:66" s="1" customFormat="1" ht="28.5" customHeight="1" x14ac:dyDescent="0.2">
      <c r="A53" s="311"/>
      <c r="B53" s="10"/>
      <c r="C53" s="515" t="s">
        <v>315</v>
      </c>
      <c r="D53" s="521"/>
      <c r="E53" s="283">
        <f>200+25</f>
        <v>225</v>
      </c>
      <c r="F53" s="118">
        <f t="shared" si="0"/>
        <v>0</v>
      </c>
      <c r="G53" s="410">
        <f t="shared" si="2"/>
        <v>0</v>
      </c>
      <c r="H53" s="347"/>
      <c r="I53" s="327" t="s">
        <v>361</v>
      </c>
      <c r="J53" s="327"/>
      <c r="K53" s="327"/>
      <c r="L53" s="327"/>
      <c r="M53" s="327"/>
      <c r="N53" s="327"/>
      <c r="O53" s="327"/>
      <c r="P53" s="327"/>
      <c r="Q53" s="327"/>
      <c r="R53" s="327"/>
      <c r="S53" s="342"/>
      <c r="T53" s="397"/>
      <c r="U53" s="397"/>
      <c r="V53" s="397"/>
      <c r="W53" s="397"/>
      <c r="X53" s="397"/>
      <c r="Y53" s="397"/>
      <c r="Z53" s="397"/>
      <c r="AA53" s="397"/>
      <c r="AB53" s="397"/>
      <c r="AC53" s="397"/>
      <c r="AD53" s="397"/>
      <c r="AE53" s="397"/>
      <c r="AF53" s="397"/>
      <c r="AG53" s="397"/>
      <c r="AH53" s="397"/>
      <c r="AI53" s="397"/>
      <c r="AJ53" s="397"/>
      <c r="AK53" s="397"/>
      <c r="AL53" s="397"/>
      <c r="AM53" s="397"/>
      <c r="AN53" s="397"/>
      <c r="AO53" s="397"/>
      <c r="AP53" s="397"/>
      <c r="AQ53" s="397"/>
      <c r="AR53" s="397"/>
      <c r="AS53" s="397"/>
      <c r="AT53" s="397"/>
      <c r="AU53" s="397"/>
      <c r="AV53" s="397"/>
      <c r="AW53" s="397"/>
      <c r="AX53" s="397"/>
      <c r="AY53" s="397"/>
      <c r="AZ53" s="397"/>
      <c r="BA53" s="397"/>
      <c r="BB53" s="397"/>
      <c r="BC53" s="397"/>
      <c r="BD53" s="397"/>
      <c r="BE53" s="397"/>
      <c r="BF53" s="397"/>
      <c r="BG53" s="397"/>
      <c r="BH53" s="397"/>
      <c r="BI53" s="397"/>
      <c r="BJ53" s="397"/>
      <c r="BK53" s="397"/>
      <c r="BL53" s="397"/>
      <c r="BM53" s="397"/>
      <c r="BN53" s="397"/>
    </row>
    <row r="54" spans="1:66" s="1" customFormat="1" ht="12.75" x14ac:dyDescent="0.2">
      <c r="A54" s="314"/>
      <c r="B54" s="537" t="s">
        <v>246</v>
      </c>
      <c r="C54" s="538"/>
      <c r="D54" s="539"/>
      <c r="E54" s="201"/>
      <c r="F54" s="328">
        <f t="shared" si="0"/>
        <v>0</v>
      </c>
      <c r="G54" s="411">
        <f t="shared" ref="G54" si="3">ROUNDUP(SUM(G31:G53),0)</f>
        <v>0</v>
      </c>
      <c r="H54" s="347"/>
      <c r="I54" s="327"/>
      <c r="J54" s="327"/>
      <c r="K54" s="327"/>
      <c r="L54" s="327"/>
      <c r="M54" s="327"/>
      <c r="N54" s="327"/>
      <c r="O54" s="327"/>
      <c r="P54" s="327"/>
      <c r="Q54" s="327"/>
      <c r="R54" s="327"/>
      <c r="S54" s="342"/>
      <c r="T54" s="397"/>
      <c r="U54" s="397"/>
      <c r="V54" s="397"/>
      <c r="W54" s="397"/>
      <c r="X54" s="397"/>
      <c r="Y54" s="397"/>
      <c r="Z54" s="397"/>
      <c r="AA54" s="397"/>
      <c r="AB54" s="397"/>
      <c r="AC54" s="397"/>
      <c r="AD54" s="397"/>
      <c r="AE54" s="397"/>
      <c r="AF54" s="397"/>
      <c r="AG54" s="397"/>
      <c r="AH54" s="397"/>
      <c r="AI54" s="397"/>
      <c r="AJ54" s="397"/>
      <c r="AK54" s="397"/>
      <c r="AL54" s="397"/>
      <c r="AM54" s="397"/>
      <c r="AN54" s="397"/>
      <c r="AO54" s="397"/>
      <c r="AP54" s="397"/>
      <c r="AQ54" s="397"/>
      <c r="AR54" s="397"/>
      <c r="AS54" s="397"/>
      <c r="AT54" s="397"/>
      <c r="AU54" s="397"/>
      <c r="AV54" s="397"/>
      <c r="AW54" s="397"/>
      <c r="AX54" s="397"/>
      <c r="AY54" s="397"/>
      <c r="AZ54" s="397"/>
      <c r="BA54" s="397"/>
      <c r="BB54" s="397"/>
      <c r="BC54" s="397"/>
      <c r="BD54" s="397"/>
      <c r="BE54" s="397"/>
      <c r="BF54" s="397"/>
      <c r="BG54" s="397"/>
      <c r="BH54" s="397"/>
      <c r="BI54" s="397"/>
      <c r="BJ54" s="397"/>
      <c r="BK54" s="397"/>
      <c r="BL54" s="397"/>
      <c r="BM54" s="397"/>
      <c r="BN54" s="397"/>
    </row>
    <row r="55" spans="1:66" s="1" customFormat="1" ht="12.75" x14ac:dyDescent="0.2">
      <c r="A55" s="326" t="s">
        <v>239</v>
      </c>
      <c r="B55" s="519" t="s">
        <v>336</v>
      </c>
      <c r="C55" s="520"/>
      <c r="D55" s="516"/>
      <c r="E55" s="201"/>
      <c r="F55" s="201"/>
      <c r="G55" s="229"/>
      <c r="H55" s="343"/>
      <c r="I55" s="201"/>
      <c r="J55" s="201"/>
      <c r="K55" s="201"/>
      <c r="L55" s="201"/>
      <c r="M55" s="201"/>
      <c r="N55" s="201"/>
      <c r="O55" s="201"/>
      <c r="P55" s="201"/>
      <c r="Q55" s="201"/>
      <c r="R55" s="201"/>
      <c r="S55" s="229"/>
      <c r="T55" s="397"/>
      <c r="U55" s="397"/>
      <c r="V55" s="397"/>
      <c r="W55" s="397"/>
      <c r="X55" s="397"/>
      <c r="Y55" s="397"/>
      <c r="Z55" s="397"/>
      <c r="AA55" s="397"/>
      <c r="AB55" s="397"/>
      <c r="AC55" s="397"/>
      <c r="AD55" s="397"/>
      <c r="AE55" s="397"/>
      <c r="AF55" s="397"/>
      <c r="AG55" s="397"/>
      <c r="AH55" s="397"/>
      <c r="AI55" s="397"/>
      <c r="AJ55" s="397"/>
      <c r="AK55" s="397"/>
      <c r="AL55" s="397"/>
      <c r="AM55" s="397"/>
      <c r="AN55" s="397"/>
      <c r="AO55" s="397"/>
      <c r="AP55" s="397"/>
      <c r="AQ55" s="397"/>
      <c r="AR55" s="397"/>
      <c r="AS55" s="397"/>
      <c r="AT55" s="397"/>
      <c r="AU55" s="397"/>
      <c r="AV55" s="397"/>
      <c r="AW55" s="397"/>
      <c r="AX55" s="397"/>
      <c r="AY55" s="397"/>
      <c r="AZ55" s="397"/>
      <c r="BA55" s="397"/>
      <c r="BB55" s="397"/>
      <c r="BC55" s="397"/>
      <c r="BD55" s="397"/>
      <c r="BE55" s="397"/>
      <c r="BF55" s="397"/>
      <c r="BG55" s="397"/>
      <c r="BH55" s="397"/>
      <c r="BI55" s="397"/>
      <c r="BJ55" s="397"/>
      <c r="BK55" s="397"/>
      <c r="BL55" s="397"/>
      <c r="BM55" s="397"/>
      <c r="BN55" s="397"/>
    </row>
    <row r="56" spans="1:66" s="3" customFormat="1" ht="12.75" x14ac:dyDescent="0.2">
      <c r="A56" s="188" t="s">
        <v>337</v>
      </c>
      <c r="B56" s="203" t="s">
        <v>338</v>
      </c>
      <c r="C56" s="515" t="s">
        <v>339</v>
      </c>
      <c r="D56" s="521"/>
      <c r="E56" s="201"/>
      <c r="F56" s="201"/>
      <c r="G56" s="229"/>
      <c r="H56" s="343"/>
      <c r="I56" s="201"/>
      <c r="J56" s="201"/>
      <c r="K56" s="201"/>
      <c r="L56" s="201"/>
      <c r="M56" s="201"/>
      <c r="N56" s="201"/>
      <c r="O56" s="201"/>
      <c r="P56" s="201"/>
      <c r="Q56" s="201"/>
      <c r="R56" s="201"/>
      <c r="S56" s="229"/>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8"/>
      <c r="BM56" s="398"/>
      <c r="BN56" s="398"/>
    </row>
    <row r="57" spans="1:66" s="3" customFormat="1" ht="12.6" customHeight="1" x14ac:dyDescent="0.2">
      <c r="A57" s="315"/>
      <c r="B57" s="203"/>
      <c r="C57" s="522" t="s">
        <v>340</v>
      </c>
      <c r="D57" s="523"/>
      <c r="E57" s="281">
        <v>20</v>
      </c>
      <c r="F57" s="118">
        <f t="shared" si="0"/>
        <v>0</v>
      </c>
      <c r="G57" s="410">
        <f>E57*F57</f>
        <v>0</v>
      </c>
      <c r="H57" s="348"/>
      <c r="I57" s="331"/>
      <c r="J57" s="331"/>
      <c r="K57" s="331"/>
      <c r="L57" s="331"/>
      <c r="M57" s="331"/>
      <c r="N57" s="331"/>
      <c r="O57" s="331"/>
      <c r="P57" s="331"/>
      <c r="Q57" s="331"/>
      <c r="R57" s="331"/>
      <c r="S57" s="345"/>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8"/>
      <c r="BM57" s="398"/>
      <c r="BN57" s="398"/>
    </row>
    <row r="58" spans="1:66" s="3" customFormat="1" ht="12.6" customHeight="1" x14ac:dyDescent="0.2">
      <c r="A58" s="315"/>
      <c r="B58" s="203"/>
      <c r="C58" s="522" t="s">
        <v>19</v>
      </c>
      <c r="D58" s="523"/>
      <c r="E58" s="283">
        <v>10</v>
      </c>
      <c r="F58" s="118">
        <f t="shared" si="0"/>
        <v>0</v>
      </c>
      <c r="G58" s="410">
        <f>E58*F58</f>
        <v>0</v>
      </c>
      <c r="H58" s="344"/>
      <c r="I58" s="331"/>
      <c r="J58" s="331"/>
      <c r="K58" s="331"/>
      <c r="L58" s="331"/>
      <c r="M58" s="331"/>
      <c r="N58" s="331"/>
      <c r="O58" s="331"/>
      <c r="P58" s="331"/>
      <c r="Q58" s="331"/>
      <c r="R58" s="331"/>
      <c r="S58" s="345"/>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row>
    <row r="59" spans="1:66" s="1" customFormat="1" ht="12.75" x14ac:dyDescent="0.2">
      <c r="A59" s="33"/>
      <c r="B59" s="524" t="s">
        <v>341</v>
      </c>
      <c r="C59" s="525"/>
      <c r="D59" s="526"/>
      <c r="E59" s="201"/>
      <c r="F59" s="328">
        <f t="shared" si="0"/>
        <v>0</v>
      </c>
      <c r="G59" s="411">
        <f>SUM(G57:G57)</f>
        <v>0</v>
      </c>
      <c r="H59" s="341"/>
      <c r="I59" s="327"/>
      <c r="J59" s="327"/>
      <c r="K59" s="327"/>
      <c r="L59" s="327"/>
      <c r="M59" s="327"/>
      <c r="N59" s="327"/>
      <c r="O59" s="327"/>
      <c r="P59" s="327"/>
      <c r="Q59" s="327"/>
      <c r="R59" s="327"/>
      <c r="S59" s="342"/>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7"/>
      <c r="AY59" s="397"/>
      <c r="AZ59" s="397"/>
      <c r="BA59" s="397"/>
      <c r="BB59" s="397"/>
      <c r="BC59" s="397"/>
      <c r="BD59" s="397"/>
      <c r="BE59" s="397"/>
      <c r="BF59" s="397"/>
      <c r="BG59" s="397"/>
      <c r="BH59" s="397"/>
      <c r="BI59" s="397"/>
      <c r="BJ59" s="397"/>
      <c r="BK59" s="397"/>
      <c r="BL59" s="397"/>
      <c r="BM59" s="397"/>
      <c r="BN59" s="397"/>
    </row>
    <row r="60" spans="1:66" s="1" customFormat="1" ht="12.75" x14ac:dyDescent="0.2">
      <c r="A60" s="316" t="s">
        <v>248</v>
      </c>
      <c r="B60" s="130" t="s">
        <v>322</v>
      </c>
      <c r="C60" s="297"/>
      <c r="D60" s="298"/>
      <c r="E60" s="201"/>
      <c r="F60" s="201"/>
      <c r="G60" s="229"/>
      <c r="H60" s="343"/>
      <c r="I60" s="201"/>
      <c r="J60" s="201"/>
      <c r="K60" s="201"/>
      <c r="L60" s="201"/>
      <c r="M60" s="201"/>
      <c r="N60" s="201"/>
      <c r="O60" s="201"/>
      <c r="P60" s="201"/>
      <c r="Q60" s="201"/>
      <c r="R60" s="201"/>
      <c r="S60" s="229"/>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7"/>
      <c r="AY60" s="397"/>
      <c r="AZ60" s="397"/>
      <c r="BA60" s="397"/>
      <c r="BB60" s="397"/>
      <c r="BC60" s="397"/>
      <c r="BD60" s="397"/>
      <c r="BE60" s="397"/>
      <c r="BF60" s="397"/>
      <c r="BG60" s="397"/>
      <c r="BH60" s="397"/>
      <c r="BI60" s="397"/>
      <c r="BJ60" s="397"/>
      <c r="BK60" s="397"/>
      <c r="BL60" s="397"/>
      <c r="BM60" s="397"/>
      <c r="BN60" s="397"/>
    </row>
    <row r="61" spans="1:66" s="1" customFormat="1" ht="12.75" x14ac:dyDescent="0.2">
      <c r="A61" s="316" t="s">
        <v>249</v>
      </c>
      <c r="B61" s="203" t="s">
        <v>250</v>
      </c>
      <c r="C61" s="515" t="s">
        <v>204</v>
      </c>
      <c r="D61" s="516"/>
      <c r="E61" s="201"/>
      <c r="F61" s="201"/>
      <c r="G61" s="229"/>
      <c r="H61" s="343"/>
      <c r="I61" s="201"/>
      <c r="J61" s="201"/>
      <c r="K61" s="201"/>
      <c r="L61" s="201"/>
      <c r="M61" s="201"/>
      <c r="N61" s="201"/>
      <c r="O61" s="201"/>
      <c r="P61" s="201"/>
      <c r="Q61" s="201"/>
      <c r="R61" s="201"/>
      <c r="S61" s="229"/>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7"/>
      <c r="AY61" s="397"/>
      <c r="AZ61" s="397"/>
      <c r="BA61" s="397"/>
      <c r="BB61" s="397"/>
      <c r="BC61" s="397"/>
      <c r="BD61" s="397"/>
      <c r="BE61" s="397"/>
      <c r="BF61" s="397"/>
      <c r="BG61" s="397"/>
      <c r="BH61" s="397"/>
      <c r="BI61" s="397"/>
      <c r="BJ61" s="397"/>
      <c r="BK61" s="397"/>
      <c r="BL61" s="397"/>
      <c r="BM61" s="397"/>
      <c r="BN61" s="397"/>
    </row>
    <row r="62" spans="1:66" s="1" customFormat="1" ht="26.25" customHeight="1" x14ac:dyDescent="0.2">
      <c r="A62" s="317"/>
      <c r="B62" s="203" t="s">
        <v>302</v>
      </c>
      <c r="C62" s="522" t="s">
        <v>324</v>
      </c>
      <c r="D62" s="523"/>
      <c r="E62" s="201"/>
      <c r="F62" s="201"/>
      <c r="G62" s="229"/>
      <c r="H62" s="343"/>
      <c r="I62" s="201"/>
      <c r="J62" s="201"/>
      <c r="K62" s="201"/>
      <c r="L62" s="201"/>
      <c r="M62" s="201"/>
      <c r="N62" s="201"/>
      <c r="O62" s="201"/>
      <c r="P62" s="201"/>
      <c r="Q62" s="201"/>
      <c r="R62" s="201"/>
      <c r="S62" s="229"/>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7"/>
      <c r="AY62" s="397"/>
      <c r="AZ62" s="397"/>
      <c r="BA62" s="397"/>
      <c r="BB62" s="397"/>
      <c r="BC62" s="397"/>
      <c r="BD62" s="397"/>
      <c r="BE62" s="397"/>
      <c r="BF62" s="397"/>
      <c r="BG62" s="397"/>
      <c r="BH62" s="397"/>
      <c r="BI62" s="397"/>
      <c r="BJ62" s="397"/>
      <c r="BK62" s="397"/>
      <c r="BL62" s="397"/>
      <c r="BM62" s="397"/>
      <c r="BN62" s="397"/>
    </row>
    <row r="63" spans="1:66" s="3" customFormat="1" ht="25.9" customHeight="1" x14ac:dyDescent="0.2">
      <c r="A63" s="315"/>
      <c r="B63" s="203"/>
      <c r="C63" s="508" t="s">
        <v>270</v>
      </c>
      <c r="D63" s="532"/>
      <c r="E63" s="283">
        <v>10</v>
      </c>
      <c r="F63" s="118">
        <f t="shared" si="0"/>
        <v>0</v>
      </c>
      <c r="G63" s="410">
        <f>E63*F63</f>
        <v>0</v>
      </c>
      <c r="H63" s="344"/>
      <c r="I63" s="331"/>
      <c r="J63" s="331"/>
      <c r="K63" s="331"/>
      <c r="L63" s="331"/>
      <c r="M63" s="331"/>
      <c r="N63" s="331"/>
      <c r="O63" s="331"/>
      <c r="P63" s="331"/>
      <c r="Q63" s="331"/>
      <c r="R63" s="331"/>
      <c r="S63" s="345"/>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row>
    <row r="64" spans="1:66" s="5" customFormat="1" ht="12.6" customHeight="1" x14ac:dyDescent="0.2">
      <c r="A64" s="312" t="s">
        <v>248</v>
      </c>
      <c r="B64" s="296" t="s">
        <v>251</v>
      </c>
      <c r="C64" s="508" t="s">
        <v>252</v>
      </c>
      <c r="D64" s="509"/>
      <c r="E64" s="201"/>
      <c r="F64" s="201"/>
      <c r="G64" s="229"/>
      <c r="H64" s="343"/>
      <c r="I64" s="201"/>
      <c r="J64" s="201"/>
      <c r="K64" s="201"/>
      <c r="L64" s="201"/>
      <c r="M64" s="201"/>
      <c r="N64" s="201"/>
      <c r="O64" s="201"/>
      <c r="P64" s="201"/>
      <c r="Q64" s="201"/>
      <c r="R64" s="201"/>
      <c r="S64" s="229"/>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0"/>
      <c r="BD64" s="400"/>
      <c r="BE64" s="400"/>
      <c r="BF64" s="400"/>
      <c r="BG64" s="400"/>
      <c r="BH64" s="400"/>
      <c r="BI64" s="400"/>
      <c r="BJ64" s="400"/>
      <c r="BK64" s="400"/>
      <c r="BL64" s="400"/>
      <c r="BM64" s="400"/>
      <c r="BN64" s="400"/>
    </row>
    <row r="65" spans="1:66" s="5" customFormat="1" ht="15" customHeight="1" x14ac:dyDescent="0.2">
      <c r="A65" s="212"/>
      <c r="B65" s="203"/>
      <c r="C65" s="554" t="s">
        <v>253</v>
      </c>
      <c r="D65" s="555"/>
      <c r="E65" s="283">
        <v>50</v>
      </c>
      <c r="F65" s="118">
        <f t="shared" si="0"/>
        <v>0</v>
      </c>
      <c r="G65" s="410">
        <f t="shared" ref="G65:G73" si="4">E65*F65</f>
        <v>0</v>
      </c>
      <c r="H65" s="349"/>
      <c r="I65" s="332"/>
      <c r="J65" s="297"/>
      <c r="K65" s="297"/>
      <c r="L65" s="297"/>
      <c r="M65" s="297"/>
      <c r="N65" s="297"/>
      <c r="O65" s="297"/>
      <c r="P65" s="297"/>
      <c r="Q65" s="297"/>
      <c r="R65" s="297"/>
      <c r="S65" s="35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0"/>
      <c r="BD65" s="400"/>
      <c r="BE65" s="400"/>
      <c r="BF65" s="400"/>
      <c r="BG65" s="400"/>
      <c r="BH65" s="400"/>
      <c r="BI65" s="400"/>
      <c r="BJ65" s="400"/>
      <c r="BK65" s="400"/>
      <c r="BL65" s="400"/>
      <c r="BM65" s="400"/>
      <c r="BN65" s="400"/>
    </row>
    <row r="66" spans="1:66" s="5" customFormat="1" ht="12.6" customHeight="1" x14ac:dyDescent="0.2">
      <c r="A66" s="212"/>
      <c r="B66" s="203"/>
      <c r="C66" s="554" t="s">
        <v>254</v>
      </c>
      <c r="D66" s="555"/>
      <c r="E66" s="283">
        <v>50</v>
      </c>
      <c r="F66" s="118">
        <f t="shared" si="0"/>
        <v>0</v>
      </c>
      <c r="G66" s="410">
        <f t="shared" si="4"/>
        <v>0</v>
      </c>
      <c r="H66" s="349"/>
      <c r="I66" s="332"/>
      <c r="J66" s="297"/>
      <c r="K66" s="297"/>
      <c r="L66" s="297"/>
      <c r="M66" s="297"/>
      <c r="N66" s="297"/>
      <c r="O66" s="297"/>
      <c r="P66" s="297"/>
      <c r="Q66" s="297"/>
      <c r="R66" s="297"/>
      <c r="S66" s="35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0"/>
      <c r="AY66" s="400"/>
      <c r="AZ66" s="400"/>
      <c r="BA66" s="400"/>
      <c r="BB66" s="400"/>
      <c r="BC66" s="400"/>
      <c r="BD66" s="400"/>
      <c r="BE66" s="400"/>
      <c r="BF66" s="400"/>
      <c r="BG66" s="400"/>
      <c r="BH66" s="400"/>
      <c r="BI66" s="400"/>
      <c r="BJ66" s="400"/>
      <c r="BK66" s="400"/>
      <c r="BL66" s="400"/>
      <c r="BM66" s="400"/>
      <c r="BN66" s="400"/>
    </row>
    <row r="67" spans="1:66" s="5" customFormat="1" ht="12.6" customHeight="1" x14ac:dyDescent="0.2">
      <c r="A67" s="212"/>
      <c r="B67" s="286"/>
      <c r="C67" s="508" t="s">
        <v>304</v>
      </c>
      <c r="D67" s="528"/>
      <c r="E67" s="283">
        <v>10</v>
      </c>
      <c r="F67" s="118">
        <f t="shared" si="0"/>
        <v>0</v>
      </c>
      <c r="G67" s="410">
        <f t="shared" si="4"/>
        <v>0</v>
      </c>
      <c r="H67" s="349"/>
      <c r="I67" s="332"/>
      <c r="J67" s="297"/>
      <c r="K67" s="297"/>
      <c r="L67" s="297"/>
      <c r="M67" s="297"/>
      <c r="N67" s="297"/>
      <c r="O67" s="297"/>
      <c r="P67" s="297"/>
      <c r="Q67" s="297"/>
      <c r="R67" s="297"/>
      <c r="S67" s="35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c r="AT67" s="400"/>
      <c r="AU67" s="400"/>
      <c r="AV67" s="400"/>
      <c r="AW67" s="400"/>
      <c r="AX67" s="400"/>
      <c r="AY67" s="400"/>
      <c r="AZ67" s="400"/>
      <c r="BA67" s="400"/>
      <c r="BB67" s="400"/>
      <c r="BC67" s="400"/>
      <c r="BD67" s="400"/>
      <c r="BE67" s="400"/>
      <c r="BF67" s="400"/>
      <c r="BG67" s="400"/>
      <c r="BH67" s="400"/>
      <c r="BI67" s="400"/>
      <c r="BJ67" s="400"/>
      <c r="BK67" s="400"/>
      <c r="BL67" s="400"/>
      <c r="BM67" s="400"/>
      <c r="BN67" s="400"/>
    </row>
    <row r="68" spans="1:66" s="5" customFormat="1" ht="12.6" customHeight="1" x14ac:dyDescent="0.2">
      <c r="A68" s="319" t="s">
        <v>248</v>
      </c>
      <c r="B68" s="286" t="s">
        <v>255</v>
      </c>
      <c r="C68" s="508" t="s">
        <v>256</v>
      </c>
      <c r="D68" s="509"/>
      <c r="E68" s="283">
        <v>10</v>
      </c>
      <c r="F68" s="118">
        <f t="shared" si="0"/>
        <v>0</v>
      </c>
      <c r="G68" s="410">
        <f t="shared" si="4"/>
        <v>0</v>
      </c>
      <c r="H68" s="349"/>
      <c r="I68" s="332"/>
      <c r="J68" s="297"/>
      <c r="K68" s="297"/>
      <c r="L68" s="297"/>
      <c r="M68" s="297"/>
      <c r="N68" s="297"/>
      <c r="O68" s="297"/>
      <c r="P68" s="297"/>
      <c r="Q68" s="297"/>
      <c r="R68" s="297"/>
      <c r="S68" s="35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0"/>
      <c r="AY68" s="400"/>
      <c r="AZ68" s="400"/>
      <c r="BA68" s="400"/>
      <c r="BB68" s="400"/>
      <c r="BC68" s="400"/>
      <c r="BD68" s="400"/>
      <c r="BE68" s="400"/>
      <c r="BF68" s="400"/>
      <c r="BG68" s="400"/>
      <c r="BH68" s="400"/>
      <c r="BI68" s="400"/>
      <c r="BJ68" s="400"/>
      <c r="BK68" s="400"/>
      <c r="BL68" s="400"/>
      <c r="BM68" s="400"/>
      <c r="BN68" s="400"/>
    </row>
    <row r="69" spans="1:66" s="5" customFormat="1" ht="24.95" customHeight="1" x14ac:dyDescent="0.2">
      <c r="A69" s="319" t="s">
        <v>248</v>
      </c>
      <c r="B69" s="203" t="s">
        <v>305</v>
      </c>
      <c r="C69" s="508" t="s">
        <v>303</v>
      </c>
      <c r="D69" s="532"/>
      <c r="E69" s="283">
        <v>100</v>
      </c>
      <c r="F69" s="118">
        <f t="shared" si="0"/>
        <v>0</v>
      </c>
      <c r="G69" s="410">
        <f t="shared" si="4"/>
        <v>0</v>
      </c>
      <c r="H69" s="349"/>
      <c r="I69" s="332"/>
      <c r="J69" s="297"/>
      <c r="K69" s="297"/>
      <c r="L69" s="297"/>
      <c r="M69" s="297"/>
      <c r="N69" s="297"/>
      <c r="O69" s="297"/>
      <c r="P69" s="297"/>
      <c r="Q69" s="297"/>
      <c r="R69" s="297"/>
      <c r="S69" s="350"/>
      <c r="T69" s="400"/>
      <c r="U69" s="400"/>
      <c r="V69" s="400"/>
      <c r="W69" s="400"/>
      <c r="X69" s="400"/>
      <c r="Y69" s="400"/>
      <c r="Z69" s="400"/>
      <c r="AA69" s="400"/>
      <c r="AB69" s="400"/>
      <c r="AC69" s="400"/>
      <c r="AD69" s="400"/>
      <c r="AE69" s="400"/>
      <c r="AF69" s="400"/>
      <c r="AG69" s="400"/>
      <c r="AH69" s="400"/>
      <c r="AI69" s="400"/>
      <c r="AJ69" s="400"/>
      <c r="AK69" s="400"/>
      <c r="AL69" s="400"/>
      <c r="AM69" s="400"/>
      <c r="AN69" s="400"/>
      <c r="AO69" s="400"/>
      <c r="AP69" s="400"/>
      <c r="AQ69" s="400"/>
      <c r="AR69" s="400"/>
      <c r="AS69" s="400"/>
      <c r="AT69" s="400"/>
      <c r="AU69" s="400"/>
      <c r="AV69" s="400"/>
      <c r="AW69" s="400"/>
      <c r="AX69" s="400"/>
      <c r="AY69" s="400"/>
      <c r="AZ69" s="400"/>
      <c r="BA69" s="400"/>
      <c r="BB69" s="400"/>
      <c r="BC69" s="400"/>
      <c r="BD69" s="400"/>
      <c r="BE69" s="400"/>
      <c r="BF69" s="400"/>
      <c r="BG69" s="400"/>
      <c r="BH69" s="400"/>
      <c r="BI69" s="400"/>
      <c r="BJ69" s="400"/>
      <c r="BK69" s="400"/>
      <c r="BL69" s="400"/>
      <c r="BM69" s="400"/>
      <c r="BN69" s="400"/>
    </row>
    <row r="70" spans="1:66" s="5" customFormat="1" ht="25.5" customHeight="1" x14ac:dyDescent="0.2">
      <c r="A70" s="319" t="s">
        <v>249</v>
      </c>
      <c r="B70" s="203" t="s">
        <v>255</v>
      </c>
      <c r="C70" s="515" t="s">
        <v>325</v>
      </c>
      <c r="D70" s="533"/>
      <c r="E70" s="201"/>
      <c r="F70" s="201"/>
      <c r="G70" s="229"/>
      <c r="H70" s="343"/>
      <c r="I70" s="201"/>
      <c r="J70" s="201"/>
      <c r="K70" s="201"/>
      <c r="L70" s="201"/>
      <c r="M70" s="201"/>
      <c r="N70" s="201"/>
      <c r="O70" s="201"/>
      <c r="P70" s="201"/>
      <c r="Q70" s="201"/>
      <c r="R70" s="201"/>
      <c r="S70" s="229"/>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0"/>
      <c r="AV70" s="400"/>
      <c r="AW70" s="400"/>
      <c r="AX70" s="400"/>
      <c r="AY70" s="400"/>
      <c r="AZ70" s="400"/>
      <c r="BA70" s="400"/>
      <c r="BB70" s="400"/>
      <c r="BC70" s="400"/>
      <c r="BD70" s="400"/>
      <c r="BE70" s="400"/>
      <c r="BF70" s="400"/>
      <c r="BG70" s="400"/>
      <c r="BH70" s="400"/>
      <c r="BI70" s="400"/>
      <c r="BJ70" s="400"/>
      <c r="BK70" s="400"/>
      <c r="BL70" s="400"/>
      <c r="BM70" s="400"/>
      <c r="BN70" s="400"/>
    </row>
    <row r="71" spans="1:66" s="5" customFormat="1" ht="12.75" x14ac:dyDescent="0.2">
      <c r="A71" s="212"/>
      <c r="B71" s="203"/>
      <c r="C71" s="522" t="s">
        <v>326</v>
      </c>
      <c r="D71" s="529"/>
      <c r="E71" s="283">
        <v>25</v>
      </c>
      <c r="F71" s="118">
        <f t="shared" ref="F71:F73" si="5">SUM(H71:S71)</f>
        <v>0</v>
      </c>
      <c r="G71" s="410">
        <f t="shared" si="4"/>
        <v>0</v>
      </c>
      <c r="H71" s="349"/>
      <c r="I71" s="332"/>
      <c r="J71" s="297"/>
      <c r="K71" s="297"/>
      <c r="L71" s="297"/>
      <c r="M71" s="297"/>
      <c r="N71" s="297"/>
      <c r="O71" s="297"/>
      <c r="P71" s="297"/>
      <c r="Q71" s="297"/>
      <c r="R71" s="297"/>
      <c r="S71" s="350"/>
      <c r="T71" s="400"/>
      <c r="U71" s="400"/>
      <c r="V71" s="400"/>
      <c r="W71" s="400"/>
      <c r="X71" s="400"/>
      <c r="Y71" s="400"/>
      <c r="Z71" s="400"/>
      <c r="AA71" s="400"/>
      <c r="AB71" s="400"/>
      <c r="AC71" s="400"/>
      <c r="AD71" s="400"/>
      <c r="AE71" s="400"/>
      <c r="AF71" s="400"/>
      <c r="AG71" s="400"/>
      <c r="AH71" s="400"/>
      <c r="AI71" s="400"/>
      <c r="AJ71" s="400"/>
      <c r="AK71" s="400"/>
      <c r="AL71" s="400"/>
      <c r="AM71" s="400"/>
      <c r="AN71" s="400"/>
      <c r="AO71" s="400"/>
      <c r="AP71" s="400"/>
      <c r="AQ71" s="400"/>
      <c r="AR71" s="400"/>
      <c r="AS71" s="400"/>
      <c r="AT71" s="400"/>
      <c r="AU71" s="400"/>
      <c r="AV71" s="400"/>
      <c r="AW71" s="400"/>
      <c r="AX71" s="400"/>
      <c r="AY71" s="400"/>
      <c r="AZ71" s="400"/>
      <c r="BA71" s="400"/>
      <c r="BB71" s="400"/>
      <c r="BC71" s="400"/>
      <c r="BD71" s="400"/>
      <c r="BE71" s="400"/>
      <c r="BF71" s="400"/>
      <c r="BG71" s="400"/>
      <c r="BH71" s="400"/>
      <c r="BI71" s="400"/>
      <c r="BJ71" s="400"/>
      <c r="BK71" s="400"/>
      <c r="BL71" s="400"/>
      <c r="BM71" s="400"/>
      <c r="BN71" s="400"/>
    </row>
    <row r="72" spans="1:66" s="5" customFormat="1" ht="12.6" customHeight="1" x14ac:dyDescent="0.2">
      <c r="A72" s="319" t="s">
        <v>257</v>
      </c>
      <c r="B72" s="286" t="s">
        <v>258</v>
      </c>
      <c r="C72" s="522" t="s">
        <v>259</v>
      </c>
      <c r="D72" s="529"/>
      <c r="E72" s="283">
        <v>2000</v>
      </c>
      <c r="F72" s="118">
        <f t="shared" si="5"/>
        <v>0</v>
      </c>
      <c r="G72" s="410">
        <f t="shared" si="4"/>
        <v>0</v>
      </c>
      <c r="H72" s="349"/>
      <c r="I72" s="332"/>
      <c r="J72" s="297"/>
      <c r="K72" s="297"/>
      <c r="L72" s="297"/>
      <c r="M72" s="297"/>
      <c r="N72" s="297"/>
      <c r="O72" s="297"/>
      <c r="P72" s="297"/>
      <c r="Q72" s="297"/>
      <c r="R72" s="297"/>
      <c r="S72" s="350"/>
      <c r="T72" s="400"/>
      <c r="U72" s="400"/>
      <c r="V72" s="400"/>
      <c r="W72" s="400"/>
      <c r="X72" s="400"/>
      <c r="Y72" s="400"/>
      <c r="Z72" s="400"/>
      <c r="AA72" s="400"/>
      <c r="AB72" s="400"/>
      <c r="AC72" s="400"/>
      <c r="AD72" s="400"/>
      <c r="AE72" s="400"/>
      <c r="AF72" s="400"/>
      <c r="AG72" s="400"/>
      <c r="AH72" s="400"/>
      <c r="AI72" s="400"/>
      <c r="AJ72" s="400"/>
      <c r="AK72" s="400"/>
      <c r="AL72" s="400"/>
      <c r="AM72" s="400"/>
      <c r="AN72" s="400"/>
      <c r="AO72" s="400"/>
      <c r="AP72" s="400"/>
      <c r="AQ72" s="400"/>
      <c r="AR72" s="400"/>
      <c r="AS72" s="400"/>
      <c r="AT72" s="400"/>
      <c r="AU72" s="400"/>
      <c r="AV72" s="400"/>
      <c r="AW72" s="400"/>
      <c r="AX72" s="400"/>
      <c r="AY72" s="400"/>
      <c r="AZ72" s="400"/>
      <c r="BA72" s="400"/>
      <c r="BB72" s="400"/>
      <c r="BC72" s="400"/>
      <c r="BD72" s="400"/>
      <c r="BE72" s="400"/>
      <c r="BF72" s="400"/>
      <c r="BG72" s="400"/>
      <c r="BH72" s="400"/>
      <c r="BI72" s="400"/>
      <c r="BJ72" s="400"/>
      <c r="BK72" s="400"/>
      <c r="BL72" s="400"/>
      <c r="BM72" s="400"/>
      <c r="BN72" s="400"/>
    </row>
    <row r="73" spans="1:66" s="5" customFormat="1" ht="29.1" customHeight="1" x14ac:dyDescent="0.2">
      <c r="A73" s="317" t="s">
        <v>257</v>
      </c>
      <c r="B73" s="203" t="s">
        <v>258</v>
      </c>
      <c r="C73" s="522" t="s">
        <v>260</v>
      </c>
      <c r="D73" s="529"/>
      <c r="E73" s="283">
        <v>1000</v>
      </c>
      <c r="F73" s="118">
        <f t="shared" si="5"/>
        <v>0</v>
      </c>
      <c r="G73" s="410">
        <f t="shared" si="4"/>
        <v>0</v>
      </c>
      <c r="H73" s="349"/>
      <c r="I73" s="332"/>
      <c r="J73" s="297"/>
      <c r="K73" s="297"/>
      <c r="L73" s="297"/>
      <c r="M73" s="297"/>
      <c r="N73" s="297"/>
      <c r="O73" s="297"/>
      <c r="P73" s="297"/>
      <c r="Q73" s="297"/>
      <c r="R73" s="297"/>
      <c r="S73" s="350"/>
      <c r="T73" s="400"/>
      <c r="U73" s="400"/>
      <c r="V73" s="400"/>
      <c r="W73" s="400"/>
      <c r="X73" s="400"/>
      <c r="Y73" s="400"/>
      <c r="Z73" s="400"/>
      <c r="AA73" s="400"/>
      <c r="AB73" s="400"/>
      <c r="AC73" s="400"/>
      <c r="AD73" s="400"/>
      <c r="AE73" s="400"/>
      <c r="AF73" s="400"/>
      <c r="AG73" s="400"/>
      <c r="AH73" s="400"/>
      <c r="AI73" s="400"/>
      <c r="AJ73" s="400"/>
      <c r="AK73" s="400"/>
      <c r="AL73" s="400"/>
      <c r="AM73" s="400"/>
      <c r="AN73" s="400"/>
      <c r="AO73" s="400"/>
      <c r="AP73" s="400"/>
      <c r="AQ73" s="400"/>
      <c r="AR73" s="400"/>
      <c r="AS73" s="400"/>
      <c r="AT73" s="400"/>
      <c r="AU73" s="400"/>
      <c r="AV73" s="400"/>
      <c r="AW73" s="400"/>
      <c r="AX73" s="400"/>
      <c r="AY73" s="400"/>
      <c r="AZ73" s="400"/>
      <c r="BA73" s="400"/>
      <c r="BB73" s="400"/>
      <c r="BC73" s="400"/>
      <c r="BD73" s="400"/>
      <c r="BE73" s="400"/>
      <c r="BF73" s="400"/>
      <c r="BG73" s="400"/>
      <c r="BH73" s="400"/>
      <c r="BI73" s="400"/>
      <c r="BJ73" s="400"/>
      <c r="BK73" s="400"/>
      <c r="BL73" s="400"/>
      <c r="BM73" s="400"/>
      <c r="BN73" s="400"/>
    </row>
    <row r="74" spans="1:66" s="1" customFormat="1" ht="12.75" x14ac:dyDescent="0.2">
      <c r="A74" s="33"/>
      <c r="B74" s="524" t="s">
        <v>323</v>
      </c>
      <c r="C74" s="534"/>
      <c r="D74" s="535"/>
      <c r="E74" s="201"/>
      <c r="F74" s="329">
        <f>SUM(F63:F73)</f>
        <v>0</v>
      </c>
      <c r="G74" s="411">
        <f>SUM(G63:G73)</f>
        <v>0</v>
      </c>
      <c r="H74" s="341"/>
      <c r="I74" s="327"/>
      <c r="J74" s="327"/>
      <c r="K74" s="327"/>
      <c r="L74" s="327"/>
      <c r="M74" s="327"/>
      <c r="N74" s="327"/>
      <c r="O74" s="327"/>
      <c r="P74" s="327"/>
      <c r="Q74" s="327"/>
      <c r="R74" s="327"/>
      <c r="S74" s="342"/>
      <c r="T74" s="397"/>
      <c r="U74" s="397"/>
      <c r="V74" s="397"/>
      <c r="W74" s="397"/>
      <c r="X74" s="397"/>
      <c r="Y74" s="397"/>
      <c r="Z74" s="397"/>
      <c r="AA74" s="397"/>
      <c r="AB74" s="397"/>
      <c r="AC74" s="397"/>
      <c r="AD74" s="397"/>
      <c r="AE74" s="397"/>
      <c r="AF74" s="397"/>
      <c r="AG74" s="397"/>
      <c r="AH74" s="397"/>
      <c r="AI74" s="397"/>
      <c r="AJ74" s="397"/>
      <c r="AK74" s="397"/>
      <c r="AL74" s="397"/>
      <c r="AM74" s="397"/>
      <c r="AN74" s="397"/>
      <c r="AO74" s="397"/>
      <c r="AP74" s="397"/>
      <c r="AQ74" s="397"/>
      <c r="AR74" s="397"/>
      <c r="AS74" s="397"/>
      <c r="AT74" s="397"/>
      <c r="AU74" s="397"/>
      <c r="AV74" s="397"/>
      <c r="AW74" s="397"/>
      <c r="AX74" s="397"/>
      <c r="AY74" s="397"/>
      <c r="AZ74" s="397"/>
      <c r="BA74" s="397"/>
      <c r="BB74" s="397"/>
      <c r="BC74" s="397"/>
      <c r="BD74" s="397"/>
      <c r="BE74" s="397"/>
      <c r="BF74" s="397"/>
      <c r="BG74" s="397"/>
      <c r="BH74" s="397"/>
      <c r="BI74" s="397"/>
      <c r="BJ74" s="397"/>
      <c r="BK74" s="397"/>
      <c r="BL74" s="397"/>
      <c r="BM74" s="397"/>
      <c r="BN74" s="397"/>
    </row>
    <row r="75" spans="1:66" s="5" customFormat="1" ht="12.75" x14ac:dyDescent="0.2">
      <c r="A75" s="318" t="s">
        <v>262</v>
      </c>
      <c r="B75" s="536" t="s">
        <v>263</v>
      </c>
      <c r="C75" s="520"/>
      <c r="D75" s="516"/>
      <c r="E75" s="201"/>
      <c r="F75" s="201"/>
      <c r="G75" s="229"/>
      <c r="H75" s="343"/>
      <c r="I75" s="201"/>
      <c r="J75" s="201"/>
      <c r="K75" s="201"/>
      <c r="L75" s="201"/>
      <c r="M75" s="201"/>
      <c r="N75" s="201"/>
      <c r="O75" s="201"/>
      <c r="P75" s="201"/>
      <c r="Q75" s="201"/>
      <c r="R75" s="201"/>
      <c r="S75" s="229"/>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0"/>
      <c r="AY75" s="400"/>
      <c r="AZ75" s="400"/>
      <c r="BA75" s="400"/>
      <c r="BB75" s="400"/>
      <c r="BC75" s="400"/>
      <c r="BD75" s="400"/>
      <c r="BE75" s="400"/>
      <c r="BF75" s="400"/>
      <c r="BG75" s="400"/>
      <c r="BH75" s="400"/>
      <c r="BI75" s="400"/>
      <c r="BJ75" s="400"/>
      <c r="BK75" s="400"/>
      <c r="BL75" s="400"/>
      <c r="BM75" s="400"/>
      <c r="BN75" s="400"/>
    </row>
    <row r="76" spans="1:66" s="3" customFormat="1" ht="12.75" x14ac:dyDescent="0.2">
      <c r="A76" s="18"/>
      <c r="B76" s="10" t="s">
        <v>264</v>
      </c>
      <c r="C76" s="515" t="s">
        <v>327</v>
      </c>
      <c r="D76" s="521"/>
      <c r="E76" s="201"/>
      <c r="F76" s="201"/>
      <c r="G76" s="229"/>
      <c r="H76" s="343"/>
      <c r="I76" s="201"/>
      <c r="J76" s="201"/>
      <c r="K76" s="201"/>
      <c r="L76" s="201"/>
      <c r="M76" s="201"/>
      <c r="N76" s="201"/>
      <c r="O76" s="201"/>
      <c r="P76" s="201"/>
      <c r="Q76" s="201"/>
      <c r="R76" s="201"/>
      <c r="S76" s="229"/>
      <c r="T76" s="398"/>
      <c r="U76" s="398"/>
      <c r="V76" s="398"/>
      <c r="W76" s="398"/>
      <c r="X76" s="398"/>
      <c r="Y76" s="398"/>
      <c r="Z76" s="398"/>
      <c r="AA76" s="398"/>
      <c r="AB76" s="398"/>
      <c r="AC76" s="398"/>
      <c r="AD76" s="398"/>
      <c r="AE76" s="398"/>
      <c r="AF76" s="398"/>
      <c r="AG76" s="398"/>
      <c r="AH76" s="398"/>
      <c r="AI76" s="398"/>
      <c r="AJ76" s="398"/>
      <c r="AK76" s="398"/>
      <c r="AL76" s="398"/>
      <c r="AM76" s="398"/>
      <c r="AN76" s="398"/>
      <c r="AO76" s="398"/>
      <c r="AP76" s="398"/>
      <c r="AQ76" s="398"/>
      <c r="AR76" s="398"/>
      <c r="AS76" s="398"/>
      <c r="AT76" s="398"/>
      <c r="AU76" s="398"/>
      <c r="AV76" s="398"/>
      <c r="AW76" s="398"/>
      <c r="AX76" s="398"/>
      <c r="AY76" s="398"/>
      <c r="AZ76" s="398"/>
      <c r="BA76" s="398"/>
      <c r="BB76" s="398"/>
      <c r="BC76" s="398"/>
      <c r="BD76" s="398"/>
      <c r="BE76" s="398"/>
      <c r="BF76" s="398"/>
      <c r="BG76" s="398"/>
      <c r="BH76" s="398"/>
      <c r="BI76" s="398"/>
      <c r="BJ76" s="398"/>
      <c r="BK76" s="398"/>
      <c r="BL76" s="398"/>
      <c r="BM76" s="398"/>
      <c r="BN76" s="398"/>
    </row>
    <row r="77" spans="1:66" s="3" customFormat="1" ht="12.6" customHeight="1" x14ac:dyDescent="0.2">
      <c r="A77" s="18"/>
      <c r="B77" s="10"/>
      <c r="C77" s="522" t="s">
        <v>265</v>
      </c>
      <c r="D77" s="529"/>
      <c r="E77" s="283">
        <v>20</v>
      </c>
      <c r="F77" s="118">
        <f>SUM(H77:S77)</f>
        <v>0</v>
      </c>
      <c r="G77" s="410">
        <f>E77*F77</f>
        <v>0</v>
      </c>
      <c r="H77" s="344"/>
      <c r="I77" s="331"/>
      <c r="J77" s="331"/>
      <c r="K77" s="331"/>
      <c r="L77" s="331"/>
      <c r="M77" s="331"/>
      <c r="N77" s="331"/>
      <c r="O77" s="331"/>
      <c r="P77" s="331"/>
      <c r="Q77" s="331"/>
      <c r="R77" s="331"/>
      <c r="S77" s="345"/>
      <c r="T77" s="398"/>
      <c r="U77" s="398"/>
      <c r="V77" s="398"/>
      <c r="W77" s="398"/>
      <c r="X77" s="398"/>
      <c r="Y77" s="398"/>
      <c r="Z77" s="398"/>
      <c r="AA77" s="398"/>
      <c r="AB77" s="398"/>
      <c r="AC77" s="398"/>
      <c r="AD77" s="398"/>
      <c r="AE77" s="398"/>
      <c r="AF77" s="398"/>
      <c r="AG77" s="398"/>
      <c r="AH77" s="398"/>
      <c r="AI77" s="398"/>
      <c r="AJ77" s="398"/>
      <c r="AK77" s="398"/>
      <c r="AL77" s="398"/>
      <c r="AM77" s="398"/>
      <c r="AN77" s="398"/>
      <c r="AO77" s="398"/>
      <c r="AP77" s="398"/>
      <c r="AQ77" s="398"/>
      <c r="AR77" s="398"/>
      <c r="AS77" s="398"/>
      <c r="AT77" s="398"/>
      <c r="AU77" s="398"/>
      <c r="AV77" s="398"/>
      <c r="AW77" s="398"/>
      <c r="AX77" s="398"/>
      <c r="AY77" s="398"/>
      <c r="AZ77" s="398"/>
      <c r="BA77" s="398"/>
      <c r="BB77" s="398"/>
      <c r="BC77" s="398"/>
      <c r="BD77" s="398"/>
      <c r="BE77" s="398"/>
      <c r="BF77" s="398"/>
      <c r="BG77" s="398"/>
      <c r="BH77" s="398"/>
      <c r="BI77" s="398"/>
      <c r="BJ77" s="398"/>
      <c r="BK77" s="398"/>
      <c r="BL77" s="398"/>
      <c r="BM77" s="398"/>
      <c r="BN77" s="398"/>
    </row>
    <row r="78" spans="1:66" s="3" customFormat="1" ht="12.6" customHeight="1" x14ac:dyDescent="0.2">
      <c r="A78" s="18"/>
      <c r="B78" s="10"/>
      <c r="C78" s="522" t="s">
        <v>266</v>
      </c>
      <c r="D78" s="529"/>
      <c r="E78" s="283">
        <v>20</v>
      </c>
      <c r="F78" s="118">
        <f t="shared" ref="F78:F79" si="6">SUM(H78:S78)</f>
        <v>0</v>
      </c>
      <c r="G78" s="410">
        <f t="shared" ref="G78:G79" si="7">E78*F78</f>
        <v>0</v>
      </c>
      <c r="H78" s="344"/>
      <c r="I78" s="331"/>
      <c r="J78" s="331"/>
      <c r="K78" s="331"/>
      <c r="L78" s="331"/>
      <c r="M78" s="331"/>
      <c r="N78" s="331"/>
      <c r="O78" s="331"/>
      <c r="P78" s="331"/>
      <c r="Q78" s="331"/>
      <c r="R78" s="331"/>
      <c r="S78" s="345"/>
      <c r="T78" s="398"/>
      <c r="U78" s="398"/>
      <c r="V78" s="398"/>
      <c r="W78" s="398"/>
      <c r="X78" s="398"/>
      <c r="Y78" s="398"/>
      <c r="Z78" s="398"/>
      <c r="AA78" s="398"/>
      <c r="AB78" s="398"/>
      <c r="AC78" s="398"/>
      <c r="AD78" s="398"/>
      <c r="AE78" s="398"/>
      <c r="AF78" s="398"/>
      <c r="AG78" s="398"/>
      <c r="AH78" s="398"/>
      <c r="AI78" s="398"/>
      <c r="AJ78" s="398"/>
      <c r="AK78" s="398"/>
      <c r="AL78" s="398"/>
      <c r="AM78" s="398"/>
      <c r="AN78" s="398"/>
      <c r="AO78" s="398"/>
      <c r="AP78" s="398"/>
      <c r="AQ78" s="398"/>
      <c r="AR78" s="398"/>
      <c r="AS78" s="398"/>
      <c r="AT78" s="398"/>
      <c r="AU78" s="398"/>
      <c r="AV78" s="398"/>
      <c r="AW78" s="398"/>
      <c r="AX78" s="398"/>
      <c r="AY78" s="398"/>
      <c r="AZ78" s="398"/>
      <c r="BA78" s="398"/>
      <c r="BB78" s="398"/>
      <c r="BC78" s="398"/>
      <c r="BD78" s="398"/>
      <c r="BE78" s="398"/>
      <c r="BF78" s="398"/>
      <c r="BG78" s="398"/>
      <c r="BH78" s="398"/>
      <c r="BI78" s="398"/>
      <c r="BJ78" s="398"/>
      <c r="BK78" s="398"/>
      <c r="BL78" s="398"/>
      <c r="BM78" s="398"/>
      <c r="BN78" s="398"/>
    </row>
    <row r="79" spans="1:66" s="3" customFormat="1" ht="27.2" customHeight="1" x14ac:dyDescent="0.2">
      <c r="A79" s="318" t="s">
        <v>261</v>
      </c>
      <c r="B79" s="203" t="s">
        <v>267</v>
      </c>
      <c r="C79" s="522" t="s">
        <v>268</v>
      </c>
      <c r="D79" s="529"/>
      <c r="E79" s="283">
        <v>500</v>
      </c>
      <c r="F79" s="118">
        <f t="shared" si="6"/>
        <v>0</v>
      </c>
      <c r="G79" s="410">
        <f t="shared" si="7"/>
        <v>0</v>
      </c>
      <c r="H79" s="344"/>
      <c r="I79" s="331"/>
      <c r="J79" s="331"/>
      <c r="K79" s="331"/>
      <c r="L79" s="331"/>
      <c r="M79" s="331"/>
      <c r="N79" s="331"/>
      <c r="O79" s="331"/>
      <c r="P79" s="331"/>
      <c r="Q79" s="331"/>
      <c r="R79" s="331"/>
      <c r="S79" s="345"/>
      <c r="T79" s="398"/>
      <c r="U79" s="398"/>
      <c r="V79" s="398"/>
      <c r="W79" s="398"/>
      <c r="X79" s="398"/>
      <c r="Y79" s="398"/>
      <c r="Z79" s="398"/>
      <c r="AA79" s="398"/>
      <c r="AB79" s="398"/>
      <c r="AC79" s="398"/>
      <c r="AD79" s="398"/>
      <c r="AE79" s="398"/>
      <c r="AF79" s="398"/>
      <c r="AG79" s="398"/>
      <c r="AH79" s="398"/>
      <c r="AI79" s="398"/>
      <c r="AJ79" s="398"/>
      <c r="AK79" s="398"/>
      <c r="AL79" s="398"/>
      <c r="AM79" s="398"/>
      <c r="AN79" s="398"/>
      <c r="AO79" s="398"/>
      <c r="AP79" s="398"/>
      <c r="AQ79" s="398"/>
      <c r="AR79" s="398"/>
      <c r="AS79" s="398"/>
      <c r="AT79" s="398"/>
      <c r="AU79" s="398"/>
      <c r="AV79" s="398"/>
      <c r="AW79" s="398"/>
      <c r="AX79" s="398"/>
      <c r="AY79" s="398"/>
      <c r="AZ79" s="398"/>
      <c r="BA79" s="398"/>
      <c r="BB79" s="398"/>
      <c r="BC79" s="398"/>
      <c r="BD79" s="398"/>
      <c r="BE79" s="398"/>
      <c r="BF79" s="398"/>
      <c r="BG79" s="398"/>
      <c r="BH79" s="398"/>
      <c r="BI79" s="398"/>
      <c r="BJ79" s="398"/>
      <c r="BK79" s="398"/>
      <c r="BL79" s="398"/>
      <c r="BM79" s="398"/>
      <c r="BN79" s="398"/>
    </row>
    <row r="80" spans="1:66" s="1" customFormat="1" ht="12.75" x14ac:dyDescent="0.2">
      <c r="A80" s="33"/>
      <c r="B80" s="524" t="s">
        <v>269</v>
      </c>
      <c r="C80" s="530"/>
      <c r="D80" s="531"/>
      <c r="E80" s="201"/>
      <c r="F80" s="329">
        <f>SUM(F77:F79)</f>
        <v>0</v>
      </c>
      <c r="G80" s="411">
        <f t="shared" ref="G80" si="8">SUM(G77:G79)</f>
        <v>0</v>
      </c>
      <c r="H80" s="341"/>
      <c r="I80" s="327"/>
      <c r="J80" s="327"/>
      <c r="K80" s="327"/>
      <c r="L80" s="327"/>
      <c r="M80" s="327"/>
      <c r="N80" s="327"/>
      <c r="O80" s="327"/>
      <c r="P80" s="327"/>
      <c r="Q80" s="327"/>
      <c r="R80" s="327"/>
      <c r="S80" s="342"/>
      <c r="T80" s="397"/>
      <c r="U80" s="397"/>
      <c r="V80" s="397"/>
      <c r="W80" s="397"/>
      <c r="X80" s="397"/>
      <c r="Y80" s="397"/>
      <c r="Z80" s="397"/>
      <c r="AA80" s="397"/>
      <c r="AB80" s="397"/>
      <c r="AC80" s="397"/>
      <c r="AD80" s="397"/>
      <c r="AE80" s="397"/>
      <c r="AF80" s="397"/>
      <c r="AG80" s="397"/>
      <c r="AH80" s="397"/>
      <c r="AI80" s="397"/>
      <c r="AJ80" s="397"/>
      <c r="AK80" s="397"/>
      <c r="AL80" s="397"/>
      <c r="AM80" s="397"/>
      <c r="AN80" s="397"/>
      <c r="AO80" s="397"/>
      <c r="AP80" s="397"/>
      <c r="AQ80" s="397"/>
      <c r="AR80" s="397"/>
      <c r="AS80" s="397"/>
      <c r="AT80" s="397"/>
      <c r="AU80" s="397"/>
      <c r="AV80" s="397"/>
      <c r="AW80" s="397"/>
      <c r="AX80" s="397"/>
      <c r="AY80" s="397"/>
      <c r="AZ80" s="397"/>
      <c r="BA80" s="397"/>
      <c r="BB80" s="397"/>
      <c r="BC80" s="397"/>
      <c r="BD80" s="397"/>
      <c r="BE80" s="397"/>
      <c r="BF80" s="397"/>
      <c r="BG80" s="397"/>
      <c r="BH80" s="397"/>
      <c r="BI80" s="397"/>
      <c r="BJ80" s="397"/>
      <c r="BK80" s="397"/>
      <c r="BL80" s="397"/>
      <c r="BM80" s="397"/>
      <c r="BN80" s="397"/>
    </row>
    <row r="81" spans="1:66" s="1" customFormat="1" ht="12.75" x14ac:dyDescent="0.2">
      <c r="A81" s="319" t="s">
        <v>271</v>
      </c>
      <c r="B81" s="544" t="s">
        <v>208</v>
      </c>
      <c r="C81" s="544"/>
      <c r="D81" s="545"/>
      <c r="E81" s="201"/>
      <c r="F81" s="201"/>
      <c r="G81" s="229"/>
      <c r="H81" s="343"/>
      <c r="I81" s="201"/>
      <c r="J81" s="201"/>
      <c r="K81" s="201"/>
      <c r="L81" s="201"/>
      <c r="M81" s="201"/>
      <c r="N81" s="201"/>
      <c r="O81" s="201"/>
      <c r="P81" s="201"/>
      <c r="Q81" s="201"/>
      <c r="R81" s="201"/>
      <c r="S81" s="229"/>
      <c r="T81" s="397"/>
      <c r="U81" s="397"/>
      <c r="V81" s="397"/>
      <c r="W81" s="397"/>
      <c r="X81" s="397"/>
      <c r="Y81" s="397"/>
      <c r="Z81" s="397"/>
      <c r="AA81" s="397"/>
      <c r="AB81" s="397"/>
      <c r="AC81" s="397"/>
      <c r="AD81" s="397"/>
      <c r="AE81" s="397"/>
      <c r="AF81" s="397"/>
      <c r="AG81" s="397"/>
      <c r="AH81" s="397"/>
      <c r="AI81" s="397"/>
      <c r="AJ81" s="397"/>
      <c r="AK81" s="397"/>
      <c r="AL81" s="397"/>
      <c r="AM81" s="397"/>
      <c r="AN81" s="397"/>
      <c r="AO81" s="397"/>
      <c r="AP81" s="397"/>
      <c r="AQ81" s="397"/>
      <c r="AR81" s="397"/>
      <c r="AS81" s="397"/>
      <c r="AT81" s="397"/>
      <c r="AU81" s="397"/>
      <c r="AV81" s="397"/>
      <c r="AW81" s="397"/>
      <c r="AX81" s="397"/>
      <c r="AY81" s="397"/>
      <c r="AZ81" s="397"/>
      <c r="BA81" s="397"/>
      <c r="BB81" s="397"/>
      <c r="BC81" s="397"/>
      <c r="BD81" s="397"/>
      <c r="BE81" s="397"/>
      <c r="BF81" s="397"/>
      <c r="BG81" s="397"/>
      <c r="BH81" s="397"/>
      <c r="BI81" s="397"/>
      <c r="BJ81" s="397"/>
      <c r="BK81" s="397"/>
      <c r="BL81" s="397"/>
      <c r="BM81" s="397"/>
      <c r="BN81" s="397"/>
    </row>
    <row r="82" spans="1:66" s="1" customFormat="1" ht="16.5" customHeight="1" x14ac:dyDescent="0.2">
      <c r="A82" s="319" t="s">
        <v>272</v>
      </c>
      <c r="B82" s="203" t="s">
        <v>273</v>
      </c>
      <c r="C82" s="88" t="s">
        <v>328</v>
      </c>
      <c r="D82" s="299"/>
      <c r="E82" s="300"/>
      <c r="F82" s="300"/>
      <c r="G82" s="320"/>
      <c r="H82" s="343"/>
      <c r="I82" s="300"/>
      <c r="J82" s="300"/>
      <c r="K82" s="300"/>
      <c r="L82" s="300"/>
      <c r="M82" s="300"/>
      <c r="N82" s="300"/>
      <c r="O82" s="300"/>
      <c r="P82" s="300"/>
      <c r="Q82" s="300"/>
      <c r="R82" s="300"/>
      <c r="S82" s="320"/>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7"/>
      <c r="AY82" s="397"/>
      <c r="AZ82" s="397"/>
      <c r="BA82" s="397"/>
      <c r="BB82" s="397"/>
      <c r="BC82" s="397"/>
      <c r="BD82" s="397"/>
      <c r="BE82" s="397"/>
      <c r="BF82" s="397"/>
      <c r="BG82" s="397"/>
      <c r="BH82" s="397"/>
      <c r="BI82" s="397"/>
      <c r="BJ82" s="397"/>
      <c r="BK82" s="397"/>
      <c r="BL82" s="397"/>
      <c r="BM82" s="397"/>
      <c r="BN82" s="397"/>
    </row>
    <row r="83" spans="1:66" s="5" customFormat="1" ht="12.75" x14ac:dyDescent="0.2">
      <c r="A83" s="14"/>
      <c r="B83" s="203"/>
      <c r="C83" s="512" t="s">
        <v>274</v>
      </c>
      <c r="D83" s="512"/>
      <c r="E83" s="300"/>
      <c r="F83" s="201"/>
      <c r="G83" s="229"/>
      <c r="H83" s="343"/>
      <c r="I83" s="201"/>
      <c r="J83" s="201"/>
      <c r="K83" s="201"/>
      <c r="L83" s="201"/>
      <c r="M83" s="201"/>
      <c r="N83" s="201"/>
      <c r="O83" s="201"/>
      <c r="P83" s="201"/>
      <c r="Q83" s="201"/>
      <c r="R83" s="201"/>
      <c r="S83" s="229"/>
      <c r="T83" s="400"/>
      <c r="U83" s="400"/>
      <c r="V83" s="400"/>
      <c r="W83" s="400"/>
      <c r="X83" s="400"/>
      <c r="Y83" s="400"/>
      <c r="Z83" s="400"/>
      <c r="AA83" s="400"/>
      <c r="AB83" s="400"/>
      <c r="AC83" s="400"/>
      <c r="AD83" s="400"/>
      <c r="AE83" s="400"/>
      <c r="AF83" s="400"/>
      <c r="AG83" s="400"/>
      <c r="AH83" s="400"/>
      <c r="AI83" s="400"/>
      <c r="AJ83" s="400"/>
      <c r="AK83" s="400"/>
      <c r="AL83" s="400"/>
      <c r="AM83" s="400"/>
      <c r="AN83" s="400"/>
      <c r="AO83" s="400"/>
      <c r="AP83" s="400"/>
      <c r="AQ83" s="400"/>
      <c r="AR83" s="400"/>
      <c r="AS83" s="400"/>
      <c r="AT83" s="400"/>
      <c r="AU83" s="400"/>
      <c r="AV83" s="400"/>
      <c r="AW83" s="400"/>
      <c r="AX83" s="400"/>
      <c r="AY83" s="400"/>
      <c r="AZ83" s="400"/>
      <c r="BA83" s="400"/>
      <c r="BB83" s="400"/>
      <c r="BC83" s="400"/>
      <c r="BD83" s="400"/>
      <c r="BE83" s="400"/>
      <c r="BF83" s="400"/>
      <c r="BG83" s="400"/>
      <c r="BH83" s="400"/>
      <c r="BI83" s="400"/>
      <c r="BJ83" s="400"/>
      <c r="BK83" s="400"/>
      <c r="BL83" s="400"/>
      <c r="BM83" s="400"/>
      <c r="BN83" s="400"/>
    </row>
    <row r="84" spans="1:66" s="5" customFormat="1" ht="25.5" customHeight="1" x14ac:dyDescent="0.2">
      <c r="A84" s="14"/>
      <c r="B84" s="297"/>
      <c r="C84" s="508" t="s">
        <v>205</v>
      </c>
      <c r="D84" s="543"/>
      <c r="E84" s="287">
        <v>100</v>
      </c>
      <c r="F84" s="118">
        <f>SUM(H84:S84)</f>
        <v>0</v>
      </c>
      <c r="G84" s="410">
        <f>E84*F84</f>
        <v>0</v>
      </c>
      <c r="H84" s="315"/>
      <c r="I84" s="297"/>
      <c r="J84" s="297"/>
      <c r="K84" s="297"/>
      <c r="L84" s="297"/>
      <c r="M84" s="297"/>
      <c r="N84" s="297"/>
      <c r="O84" s="297"/>
      <c r="P84" s="297"/>
      <c r="Q84" s="297"/>
      <c r="R84" s="297"/>
      <c r="S84" s="350"/>
      <c r="T84" s="400"/>
      <c r="U84" s="400"/>
      <c r="V84" s="400"/>
      <c r="W84" s="400"/>
      <c r="X84" s="400"/>
      <c r="Y84" s="400"/>
      <c r="Z84" s="400"/>
      <c r="AA84" s="400"/>
      <c r="AB84" s="400"/>
      <c r="AC84" s="400"/>
      <c r="AD84" s="400"/>
      <c r="AE84" s="400"/>
      <c r="AF84" s="400"/>
      <c r="AG84" s="400"/>
      <c r="AH84" s="400"/>
      <c r="AI84" s="400"/>
      <c r="AJ84" s="400"/>
      <c r="AK84" s="400"/>
      <c r="AL84" s="400"/>
      <c r="AM84" s="400"/>
      <c r="AN84" s="400"/>
      <c r="AO84" s="400"/>
      <c r="AP84" s="400"/>
      <c r="AQ84" s="400"/>
      <c r="AR84" s="400"/>
      <c r="AS84" s="400"/>
      <c r="AT84" s="400"/>
      <c r="AU84" s="400"/>
      <c r="AV84" s="400"/>
      <c r="AW84" s="400"/>
      <c r="AX84" s="400"/>
      <c r="AY84" s="400"/>
      <c r="AZ84" s="400"/>
      <c r="BA84" s="400"/>
      <c r="BB84" s="400"/>
      <c r="BC84" s="400"/>
      <c r="BD84" s="400"/>
      <c r="BE84" s="400"/>
      <c r="BF84" s="400"/>
      <c r="BG84" s="400"/>
      <c r="BH84" s="400"/>
      <c r="BI84" s="400"/>
      <c r="BJ84" s="400"/>
      <c r="BK84" s="400"/>
      <c r="BL84" s="400"/>
      <c r="BM84" s="400"/>
      <c r="BN84" s="400"/>
    </row>
    <row r="85" spans="1:66" s="5" customFormat="1" ht="12.6" customHeight="1" x14ac:dyDescent="0.2">
      <c r="A85" s="14"/>
      <c r="B85" s="297"/>
      <c r="C85" s="508" t="s">
        <v>206</v>
      </c>
      <c r="D85" s="543"/>
      <c r="E85" s="287">
        <v>25</v>
      </c>
      <c r="F85" s="118">
        <f>SUM(H85:S85)</f>
        <v>0</v>
      </c>
      <c r="G85" s="410">
        <f t="shared" ref="G85:G87" si="9">E85*F85</f>
        <v>0</v>
      </c>
      <c r="H85" s="315"/>
      <c r="I85" s="297"/>
      <c r="J85" s="297"/>
      <c r="K85" s="297"/>
      <c r="L85" s="297"/>
      <c r="M85" s="297"/>
      <c r="N85" s="297"/>
      <c r="O85" s="297"/>
      <c r="P85" s="297"/>
      <c r="Q85" s="297"/>
      <c r="R85" s="297"/>
      <c r="S85" s="35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400"/>
      <c r="AQ85" s="400"/>
      <c r="AR85" s="400"/>
      <c r="AS85" s="400"/>
      <c r="AT85" s="400"/>
      <c r="AU85" s="400"/>
      <c r="AV85" s="400"/>
      <c r="AW85" s="400"/>
      <c r="AX85" s="400"/>
      <c r="AY85" s="400"/>
      <c r="AZ85" s="400"/>
      <c r="BA85" s="400"/>
      <c r="BB85" s="400"/>
      <c r="BC85" s="400"/>
      <c r="BD85" s="400"/>
      <c r="BE85" s="400"/>
      <c r="BF85" s="400"/>
      <c r="BG85" s="400"/>
      <c r="BH85" s="400"/>
      <c r="BI85" s="400"/>
      <c r="BJ85" s="400"/>
      <c r="BK85" s="400"/>
      <c r="BL85" s="400"/>
      <c r="BM85" s="400"/>
      <c r="BN85" s="400"/>
    </row>
    <row r="86" spans="1:66" s="5" customFormat="1" ht="12.6" customHeight="1" x14ac:dyDescent="0.2">
      <c r="A86" s="321"/>
      <c r="B86" s="10" t="s">
        <v>275</v>
      </c>
      <c r="C86" s="515" t="s">
        <v>276</v>
      </c>
      <c r="D86" s="521"/>
      <c r="E86" s="300"/>
      <c r="F86" s="118">
        <f>SUM(H86:S86)</f>
        <v>0</v>
      </c>
      <c r="G86" s="410">
        <f t="shared" si="9"/>
        <v>0</v>
      </c>
      <c r="H86" s="315"/>
      <c r="I86" s="297"/>
      <c r="J86" s="297"/>
      <c r="K86" s="297"/>
      <c r="L86" s="297"/>
      <c r="M86" s="297"/>
      <c r="N86" s="297"/>
      <c r="O86" s="297"/>
      <c r="P86" s="297"/>
      <c r="Q86" s="297"/>
      <c r="R86" s="297"/>
      <c r="S86" s="35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400"/>
      <c r="AQ86" s="400"/>
      <c r="AR86" s="400"/>
      <c r="AS86" s="400"/>
      <c r="AT86" s="400"/>
      <c r="AU86" s="400"/>
      <c r="AV86" s="400"/>
      <c r="AW86" s="400"/>
      <c r="AX86" s="400"/>
      <c r="AY86" s="400"/>
      <c r="AZ86" s="400"/>
      <c r="BA86" s="400"/>
      <c r="BB86" s="400"/>
      <c r="BC86" s="400"/>
      <c r="BD86" s="400"/>
      <c r="BE86" s="400"/>
      <c r="BF86" s="400"/>
      <c r="BG86" s="400"/>
      <c r="BH86" s="400"/>
      <c r="BI86" s="400"/>
      <c r="BJ86" s="400"/>
      <c r="BK86" s="400"/>
      <c r="BL86" s="400"/>
      <c r="BM86" s="400"/>
      <c r="BN86" s="400"/>
    </row>
    <row r="87" spans="1:66" s="5" customFormat="1" ht="25.35" customHeight="1" x14ac:dyDescent="0.2">
      <c r="A87" s="321"/>
      <c r="B87" s="286" t="s">
        <v>278</v>
      </c>
      <c r="C87" s="512" t="s">
        <v>277</v>
      </c>
      <c r="D87" s="512"/>
      <c r="E87" s="288">
        <v>10</v>
      </c>
      <c r="F87" s="118">
        <f>SUM(H87:S87)</f>
        <v>0</v>
      </c>
      <c r="G87" s="410">
        <f t="shared" si="9"/>
        <v>0</v>
      </c>
      <c r="H87" s="315"/>
      <c r="I87" s="297"/>
      <c r="J87" s="297"/>
      <c r="K87" s="297"/>
      <c r="L87" s="297"/>
      <c r="M87" s="297"/>
      <c r="N87" s="297"/>
      <c r="O87" s="297"/>
      <c r="P87" s="297"/>
      <c r="Q87" s="297"/>
      <c r="R87" s="297"/>
      <c r="S87" s="350"/>
      <c r="T87" s="400"/>
      <c r="U87" s="400"/>
      <c r="V87" s="400"/>
      <c r="W87" s="400"/>
      <c r="X87" s="400"/>
      <c r="Y87" s="400"/>
      <c r="Z87" s="400"/>
      <c r="AA87" s="400"/>
      <c r="AB87" s="400"/>
      <c r="AC87" s="400"/>
      <c r="AD87" s="400"/>
      <c r="AE87" s="400"/>
      <c r="AF87" s="400"/>
      <c r="AG87" s="400"/>
      <c r="AH87" s="400"/>
      <c r="AI87" s="400"/>
      <c r="AJ87" s="400"/>
      <c r="AK87" s="400"/>
      <c r="AL87" s="400"/>
      <c r="AM87" s="400"/>
      <c r="AN87" s="400"/>
      <c r="AO87" s="400"/>
      <c r="AP87" s="400"/>
      <c r="AQ87" s="400"/>
      <c r="AR87" s="400"/>
      <c r="AS87" s="400"/>
      <c r="AT87" s="400"/>
      <c r="AU87" s="400"/>
      <c r="AV87" s="400"/>
      <c r="AW87" s="400"/>
      <c r="AX87" s="400"/>
      <c r="AY87" s="400"/>
      <c r="AZ87" s="400"/>
      <c r="BA87" s="400"/>
      <c r="BB87" s="400"/>
      <c r="BC87" s="400"/>
      <c r="BD87" s="400"/>
      <c r="BE87" s="400"/>
      <c r="BF87" s="400"/>
      <c r="BG87" s="400"/>
      <c r="BH87" s="400"/>
      <c r="BI87" s="400"/>
      <c r="BJ87" s="400"/>
      <c r="BK87" s="400"/>
      <c r="BL87" s="400"/>
      <c r="BM87" s="400"/>
      <c r="BN87" s="400"/>
    </row>
    <row r="88" spans="1:66" s="1" customFormat="1" ht="27.2" customHeight="1" x14ac:dyDescent="0.2">
      <c r="A88" s="322"/>
      <c r="B88" s="537" t="s">
        <v>279</v>
      </c>
      <c r="C88" s="541"/>
      <c r="D88" s="542"/>
      <c r="E88" s="276"/>
      <c r="F88" s="330">
        <f>SUM(F82:F87)</f>
        <v>0</v>
      </c>
      <c r="G88" s="412">
        <f>SUM(G82:G87)</f>
        <v>0</v>
      </c>
      <c r="H88" s="341"/>
      <c r="I88" s="327"/>
      <c r="J88" s="327"/>
      <c r="K88" s="327"/>
      <c r="L88" s="327"/>
      <c r="M88" s="327"/>
      <c r="N88" s="327"/>
      <c r="O88" s="327"/>
      <c r="P88" s="327"/>
      <c r="Q88" s="327"/>
      <c r="R88" s="327"/>
      <c r="S88" s="342"/>
      <c r="T88" s="397"/>
      <c r="U88" s="397"/>
      <c r="V88" s="397"/>
      <c r="W88" s="397"/>
      <c r="X88" s="397"/>
      <c r="Y88" s="397"/>
      <c r="Z88" s="397"/>
      <c r="AA88" s="397"/>
      <c r="AB88" s="397"/>
      <c r="AC88" s="397"/>
      <c r="AD88" s="397"/>
      <c r="AE88" s="397"/>
      <c r="AF88" s="397"/>
      <c r="AG88" s="397"/>
      <c r="AH88" s="397"/>
      <c r="AI88" s="397"/>
      <c r="AJ88" s="397"/>
      <c r="AK88" s="397"/>
      <c r="AL88" s="397"/>
      <c r="AM88" s="397"/>
      <c r="AN88" s="397"/>
      <c r="AO88" s="397"/>
      <c r="AP88" s="397"/>
      <c r="AQ88" s="397"/>
      <c r="AR88" s="397"/>
      <c r="AS88" s="397"/>
      <c r="AT88" s="397"/>
      <c r="AU88" s="397"/>
      <c r="AV88" s="397"/>
      <c r="AW88" s="397"/>
      <c r="AX88" s="397"/>
      <c r="AY88" s="397"/>
      <c r="AZ88" s="397"/>
      <c r="BA88" s="397"/>
      <c r="BB88" s="397"/>
      <c r="BC88" s="397"/>
      <c r="BD88" s="397"/>
      <c r="BE88" s="397"/>
      <c r="BF88" s="397"/>
      <c r="BG88" s="397"/>
      <c r="BH88" s="397"/>
      <c r="BI88" s="397"/>
      <c r="BJ88" s="397"/>
      <c r="BK88" s="397"/>
      <c r="BL88" s="397"/>
      <c r="BM88" s="397"/>
      <c r="BN88" s="397"/>
    </row>
    <row r="89" spans="1:66" s="1" customFormat="1" ht="12.75" x14ac:dyDescent="0.2">
      <c r="A89" s="289" t="s">
        <v>281</v>
      </c>
      <c r="B89" s="36" t="s">
        <v>280</v>
      </c>
      <c r="C89" s="36"/>
      <c r="D89" s="36"/>
      <c r="E89" s="201"/>
      <c r="F89" s="201"/>
      <c r="G89" s="229"/>
      <c r="H89" s="343"/>
      <c r="I89" s="201"/>
      <c r="J89" s="201"/>
      <c r="K89" s="201"/>
      <c r="L89" s="201"/>
      <c r="M89" s="201"/>
      <c r="N89" s="201"/>
      <c r="O89" s="201"/>
      <c r="P89" s="201"/>
      <c r="Q89" s="201"/>
      <c r="R89" s="201"/>
      <c r="S89" s="229"/>
      <c r="T89" s="397"/>
      <c r="U89" s="397"/>
      <c r="V89" s="397"/>
      <c r="W89" s="397"/>
      <c r="X89" s="397"/>
      <c r="Y89" s="397"/>
      <c r="Z89" s="397"/>
      <c r="AA89" s="397"/>
      <c r="AB89" s="397"/>
      <c r="AC89" s="397"/>
      <c r="AD89" s="397"/>
      <c r="AE89" s="397"/>
      <c r="AF89" s="397"/>
      <c r="AG89" s="397"/>
      <c r="AH89" s="397"/>
      <c r="AI89" s="397"/>
      <c r="AJ89" s="397"/>
      <c r="AK89" s="397"/>
      <c r="AL89" s="397"/>
      <c r="AM89" s="397"/>
      <c r="AN89" s="397"/>
      <c r="AO89" s="397"/>
      <c r="AP89" s="397"/>
      <c r="AQ89" s="397"/>
      <c r="AR89" s="397"/>
      <c r="AS89" s="397"/>
      <c r="AT89" s="397"/>
      <c r="AU89" s="397"/>
      <c r="AV89" s="397"/>
      <c r="AW89" s="397"/>
      <c r="AX89" s="397"/>
      <c r="AY89" s="397"/>
      <c r="AZ89" s="397"/>
      <c r="BA89" s="397"/>
      <c r="BB89" s="397"/>
      <c r="BC89" s="397"/>
      <c r="BD89" s="397"/>
      <c r="BE89" s="397"/>
      <c r="BF89" s="397"/>
      <c r="BG89" s="397"/>
      <c r="BH89" s="397"/>
      <c r="BI89" s="397"/>
      <c r="BJ89" s="397"/>
      <c r="BK89" s="397"/>
      <c r="BL89" s="397"/>
      <c r="BM89" s="397"/>
      <c r="BN89" s="397"/>
    </row>
    <row r="90" spans="1:66" s="1" customFormat="1" ht="12.75" x14ac:dyDescent="0.2">
      <c r="A90" s="289" t="s">
        <v>306</v>
      </c>
      <c r="B90" s="286" t="s">
        <v>282</v>
      </c>
      <c r="C90" s="301" t="s">
        <v>1</v>
      </c>
      <c r="D90" s="284"/>
      <c r="E90" s="201"/>
      <c r="F90" s="201"/>
      <c r="G90" s="229"/>
      <c r="H90" s="343"/>
      <c r="I90" s="201"/>
      <c r="J90" s="201"/>
      <c r="K90" s="201"/>
      <c r="L90" s="201"/>
      <c r="M90" s="201"/>
      <c r="N90" s="201"/>
      <c r="O90" s="201"/>
      <c r="P90" s="201"/>
      <c r="Q90" s="201"/>
      <c r="R90" s="201"/>
      <c r="S90" s="229"/>
      <c r="T90" s="397"/>
      <c r="U90" s="397"/>
      <c r="V90" s="397"/>
      <c r="W90" s="397"/>
      <c r="X90" s="397"/>
      <c r="Y90" s="397"/>
      <c r="Z90" s="397"/>
      <c r="AA90" s="397"/>
      <c r="AB90" s="397"/>
      <c r="AC90" s="397"/>
      <c r="AD90" s="397"/>
      <c r="AE90" s="397"/>
      <c r="AF90" s="397"/>
      <c r="AG90" s="397"/>
      <c r="AH90" s="397"/>
      <c r="AI90" s="397"/>
      <c r="AJ90" s="397"/>
      <c r="AK90" s="397"/>
      <c r="AL90" s="397"/>
      <c r="AM90" s="397"/>
      <c r="AN90" s="397"/>
      <c r="AO90" s="397"/>
      <c r="AP90" s="397"/>
      <c r="AQ90" s="397"/>
      <c r="AR90" s="397"/>
      <c r="AS90" s="397"/>
      <c r="AT90" s="397"/>
      <c r="AU90" s="397"/>
      <c r="AV90" s="397"/>
      <c r="AW90" s="397"/>
      <c r="AX90" s="397"/>
      <c r="AY90" s="397"/>
      <c r="AZ90" s="397"/>
      <c r="BA90" s="397"/>
      <c r="BB90" s="397"/>
      <c r="BC90" s="397"/>
      <c r="BD90" s="397"/>
      <c r="BE90" s="397"/>
      <c r="BF90" s="397"/>
      <c r="BG90" s="397"/>
      <c r="BH90" s="397"/>
      <c r="BI90" s="397"/>
      <c r="BJ90" s="397"/>
      <c r="BK90" s="397"/>
      <c r="BL90" s="397"/>
      <c r="BM90" s="397"/>
      <c r="BN90" s="397"/>
    </row>
    <row r="91" spans="1:66" s="1" customFormat="1" ht="12.75" x14ac:dyDescent="0.2">
      <c r="A91" s="323"/>
      <c r="B91" s="203"/>
      <c r="C91" s="512" t="s">
        <v>283</v>
      </c>
      <c r="D91" s="512"/>
      <c r="E91" s="288">
        <v>100</v>
      </c>
      <c r="F91" s="118">
        <f>SUM(H91:S91)</f>
        <v>0</v>
      </c>
      <c r="G91" s="410">
        <f>E91*F91</f>
        <v>0</v>
      </c>
      <c r="H91" s="341"/>
      <c r="I91" s="327"/>
      <c r="J91" s="327"/>
      <c r="K91" s="327"/>
      <c r="L91" s="327"/>
      <c r="M91" s="327"/>
      <c r="N91" s="327"/>
      <c r="O91" s="327"/>
      <c r="P91" s="327"/>
      <c r="Q91" s="327"/>
      <c r="R91" s="327"/>
      <c r="S91" s="342"/>
      <c r="T91" s="397"/>
      <c r="U91" s="397"/>
      <c r="V91" s="397"/>
      <c r="W91" s="397"/>
      <c r="X91" s="397"/>
      <c r="Y91" s="397"/>
      <c r="Z91" s="397"/>
      <c r="AA91" s="397"/>
      <c r="AB91" s="397"/>
      <c r="AC91" s="397"/>
      <c r="AD91" s="397"/>
      <c r="AE91" s="397"/>
      <c r="AF91" s="397"/>
      <c r="AG91" s="397"/>
      <c r="AH91" s="397"/>
      <c r="AI91" s="397"/>
      <c r="AJ91" s="397"/>
      <c r="AK91" s="397"/>
      <c r="AL91" s="397"/>
      <c r="AM91" s="397"/>
      <c r="AN91" s="397"/>
      <c r="AO91" s="397"/>
      <c r="AP91" s="397"/>
      <c r="AQ91" s="397"/>
      <c r="AR91" s="397"/>
      <c r="AS91" s="397"/>
      <c r="AT91" s="397"/>
      <c r="AU91" s="397"/>
      <c r="AV91" s="397"/>
      <c r="AW91" s="397"/>
      <c r="AX91" s="397"/>
      <c r="AY91" s="397"/>
      <c r="AZ91" s="397"/>
      <c r="BA91" s="397"/>
      <c r="BB91" s="397"/>
      <c r="BC91" s="397"/>
      <c r="BD91" s="397"/>
      <c r="BE91" s="397"/>
      <c r="BF91" s="397"/>
      <c r="BG91" s="397"/>
      <c r="BH91" s="397"/>
      <c r="BI91" s="397"/>
      <c r="BJ91" s="397"/>
      <c r="BK91" s="397"/>
      <c r="BL91" s="397"/>
      <c r="BM91" s="397"/>
      <c r="BN91" s="397"/>
    </row>
    <row r="92" spans="1:66" x14ac:dyDescent="0.2">
      <c r="A92" s="323"/>
      <c r="B92" s="203" t="s">
        <v>284</v>
      </c>
      <c r="C92" s="513" t="s">
        <v>285</v>
      </c>
      <c r="D92" s="514"/>
      <c r="E92" s="201"/>
      <c r="F92" s="201"/>
      <c r="G92" s="229"/>
      <c r="H92" s="343"/>
      <c r="I92" s="201"/>
      <c r="J92" s="201"/>
      <c r="K92" s="201"/>
      <c r="L92" s="201"/>
      <c r="M92" s="201"/>
      <c r="N92" s="201"/>
      <c r="O92" s="201"/>
      <c r="P92" s="201"/>
      <c r="Q92" s="201"/>
      <c r="R92" s="201"/>
      <c r="S92" s="229"/>
    </row>
    <row r="93" spans="1:66" x14ac:dyDescent="0.2">
      <c r="A93" s="33"/>
      <c r="B93" s="203"/>
      <c r="C93" s="510" t="s">
        <v>286</v>
      </c>
      <c r="D93" s="511"/>
      <c r="E93" s="288">
        <v>25</v>
      </c>
      <c r="F93" s="118">
        <f t="shared" ref="F93:F95" si="10">SUM(H93:S93)</f>
        <v>0</v>
      </c>
      <c r="G93" s="410">
        <f t="shared" ref="G93:G95" si="11">E93*F93</f>
        <v>0</v>
      </c>
      <c r="H93" s="351"/>
      <c r="I93" s="87"/>
      <c r="J93" s="87"/>
      <c r="K93" s="87"/>
      <c r="L93" s="87"/>
      <c r="M93" s="87"/>
      <c r="N93" s="87"/>
      <c r="O93" s="87"/>
      <c r="P93" s="87"/>
      <c r="Q93" s="87"/>
      <c r="R93" s="87"/>
      <c r="S93" s="352"/>
    </row>
    <row r="94" spans="1:66" s="5" customFormat="1" ht="29.65" customHeight="1" x14ac:dyDescent="0.2">
      <c r="A94" s="308"/>
      <c r="B94" s="203" t="s">
        <v>287</v>
      </c>
      <c r="C94" s="515" t="s">
        <v>288</v>
      </c>
      <c r="D94" s="521"/>
      <c r="E94" s="201"/>
      <c r="F94" s="201"/>
      <c r="G94" s="229"/>
      <c r="H94" s="343"/>
      <c r="I94" s="201"/>
      <c r="J94" s="201"/>
      <c r="K94" s="201"/>
      <c r="L94" s="201"/>
      <c r="M94" s="201"/>
      <c r="N94" s="201"/>
      <c r="O94" s="201"/>
      <c r="P94" s="201"/>
      <c r="Q94" s="201"/>
      <c r="R94" s="201"/>
      <c r="S94" s="229"/>
      <c r="T94" s="400"/>
      <c r="U94" s="400"/>
      <c r="V94" s="400"/>
      <c r="W94" s="400"/>
      <c r="X94" s="400"/>
      <c r="Y94" s="400"/>
      <c r="Z94" s="400"/>
      <c r="AA94" s="400"/>
      <c r="AB94" s="400"/>
      <c r="AC94" s="400"/>
      <c r="AD94" s="400"/>
      <c r="AE94" s="400"/>
      <c r="AF94" s="400"/>
      <c r="AG94" s="400"/>
      <c r="AH94" s="400"/>
      <c r="AI94" s="400"/>
      <c r="AJ94" s="400"/>
      <c r="AK94" s="400"/>
      <c r="AL94" s="400"/>
      <c r="AM94" s="400"/>
      <c r="AN94" s="400"/>
      <c r="AO94" s="400"/>
      <c r="AP94" s="400"/>
      <c r="AQ94" s="400"/>
      <c r="AR94" s="400"/>
      <c r="AS94" s="400"/>
      <c r="AT94" s="400"/>
      <c r="AU94" s="400"/>
      <c r="AV94" s="400"/>
      <c r="AW94" s="400"/>
      <c r="AX94" s="400"/>
      <c r="AY94" s="400"/>
      <c r="AZ94" s="400"/>
      <c r="BA94" s="400"/>
      <c r="BB94" s="400"/>
      <c r="BC94" s="400"/>
      <c r="BD94" s="400"/>
      <c r="BE94" s="400"/>
      <c r="BF94" s="400"/>
      <c r="BG94" s="400"/>
      <c r="BH94" s="400"/>
      <c r="BI94" s="400"/>
      <c r="BJ94" s="400"/>
      <c r="BK94" s="400"/>
      <c r="BL94" s="400"/>
      <c r="BM94" s="400"/>
      <c r="BN94" s="400"/>
    </row>
    <row r="95" spans="1:66" s="5" customFormat="1" ht="12.6" customHeight="1" x14ac:dyDescent="0.2">
      <c r="A95" s="14"/>
      <c r="B95" s="302"/>
      <c r="C95" s="522" t="s">
        <v>289</v>
      </c>
      <c r="D95" s="527"/>
      <c r="E95" s="288">
        <v>15</v>
      </c>
      <c r="F95" s="118">
        <f t="shared" si="10"/>
        <v>0</v>
      </c>
      <c r="G95" s="410">
        <f t="shared" si="11"/>
        <v>0</v>
      </c>
      <c r="H95" s="315"/>
      <c r="I95" s="297"/>
      <c r="J95" s="297"/>
      <c r="K95" s="297"/>
      <c r="L95" s="297"/>
      <c r="M95" s="297"/>
      <c r="N95" s="297"/>
      <c r="O95" s="297"/>
      <c r="P95" s="297"/>
      <c r="Q95" s="297"/>
      <c r="R95" s="297"/>
      <c r="S95" s="350"/>
      <c r="T95" s="400"/>
      <c r="U95" s="400"/>
      <c r="V95" s="400"/>
      <c r="W95" s="400"/>
      <c r="X95" s="400"/>
      <c r="Y95" s="400"/>
      <c r="Z95" s="400"/>
      <c r="AA95" s="400"/>
      <c r="AB95" s="400"/>
      <c r="AC95" s="400"/>
      <c r="AD95" s="400"/>
      <c r="AE95" s="400"/>
      <c r="AF95" s="400"/>
      <c r="AG95" s="400"/>
      <c r="AH95" s="400"/>
      <c r="AI95" s="400"/>
      <c r="AJ95" s="400"/>
      <c r="AK95" s="400"/>
      <c r="AL95" s="400"/>
      <c r="AM95" s="400"/>
      <c r="AN95" s="400"/>
      <c r="AO95" s="400"/>
      <c r="AP95" s="400"/>
      <c r="AQ95" s="400"/>
      <c r="AR95" s="400"/>
      <c r="AS95" s="400"/>
      <c r="AT95" s="400"/>
      <c r="AU95" s="400"/>
      <c r="AV95" s="400"/>
      <c r="AW95" s="400"/>
      <c r="AX95" s="400"/>
      <c r="AY95" s="400"/>
      <c r="AZ95" s="400"/>
      <c r="BA95" s="400"/>
      <c r="BB95" s="400"/>
      <c r="BC95" s="400"/>
      <c r="BD95" s="400"/>
      <c r="BE95" s="400"/>
      <c r="BF95" s="400"/>
      <c r="BG95" s="400"/>
      <c r="BH95" s="400"/>
      <c r="BI95" s="400"/>
      <c r="BJ95" s="400"/>
      <c r="BK95" s="400"/>
      <c r="BL95" s="400"/>
      <c r="BM95" s="400"/>
      <c r="BN95" s="400"/>
    </row>
    <row r="96" spans="1:66" s="5" customFormat="1" ht="12.75" x14ac:dyDescent="0.2">
      <c r="A96" s="14"/>
      <c r="B96" s="524" t="s">
        <v>290</v>
      </c>
      <c r="C96" s="530"/>
      <c r="D96" s="531"/>
      <c r="E96" s="201"/>
      <c r="F96" s="329">
        <f>SUM(F91:F95)</f>
        <v>0</v>
      </c>
      <c r="G96" s="411">
        <f>SUM(G91:G95)</f>
        <v>0</v>
      </c>
      <c r="H96" s="315"/>
      <c r="I96" s="297"/>
      <c r="J96" s="297"/>
      <c r="K96" s="297"/>
      <c r="L96" s="297"/>
      <c r="M96" s="297"/>
      <c r="N96" s="297"/>
      <c r="O96" s="297"/>
      <c r="P96" s="297"/>
      <c r="Q96" s="297"/>
      <c r="R96" s="297"/>
      <c r="S96" s="350"/>
      <c r="T96" s="400"/>
      <c r="U96" s="400"/>
      <c r="V96" s="400"/>
      <c r="W96" s="400"/>
      <c r="X96" s="400"/>
      <c r="Y96" s="400"/>
      <c r="Z96" s="400"/>
      <c r="AA96" s="400"/>
      <c r="AB96" s="400"/>
      <c r="AC96" s="400"/>
      <c r="AD96" s="400"/>
      <c r="AE96" s="400"/>
      <c r="AF96" s="400"/>
      <c r="AG96" s="400"/>
      <c r="AH96" s="400"/>
      <c r="AI96" s="400"/>
      <c r="AJ96" s="400"/>
      <c r="AK96" s="400"/>
      <c r="AL96" s="400"/>
      <c r="AM96" s="400"/>
      <c r="AN96" s="400"/>
      <c r="AO96" s="400"/>
      <c r="AP96" s="400"/>
      <c r="AQ96" s="400"/>
      <c r="AR96" s="400"/>
      <c r="AS96" s="400"/>
      <c r="AT96" s="400"/>
      <c r="AU96" s="400"/>
      <c r="AV96" s="400"/>
      <c r="AW96" s="400"/>
      <c r="AX96" s="400"/>
      <c r="AY96" s="400"/>
      <c r="AZ96" s="400"/>
      <c r="BA96" s="400"/>
      <c r="BB96" s="400"/>
      <c r="BC96" s="400"/>
      <c r="BD96" s="400"/>
      <c r="BE96" s="400"/>
      <c r="BF96" s="400"/>
      <c r="BG96" s="400"/>
      <c r="BH96" s="400"/>
      <c r="BI96" s="400"/>
      <c r="BJ96" s="400"/>
      <c r="BK96" s="400"/>
      <c r="BL96" s="400"/>
      <c r="BM96" s="400"/>
      <c r="BN96" s="400"/>
    </row>
    <row r="97" spans="1:66" s="176" customFormat="1" ht="13.5" thickBot="1" x14ac:dyDescent="0.25">
      <c r="A97" s="413"/>
      <c r="B97" s="546" t="s">
        <v>291</v>
      </c>
      <c r="C97" s="547"/>
      <c r="D97" s="548"/>
      <c r="E97" s="325"/>
      <c r="F97" s="414">
        <f>+F96+F88+F80+F74+F59+F54+F26</f>
        <v>0</v>
      </c>
      <c r="G97" s="415">
        <f>+G96+G88+G80+G74+G59+G54+G26</f>
        <v>0</v>
      </c>
      <c r="H97" s="353"/>
      <c r="I97" s="130"/>
      <c r="J97" s="130"/>
      <c r="K97" s="130"/>
      <c r="L97" s="130"/>
      <c r="M97" s="130"/>
      <c r="N97" s="130"/>
      <c r="O97" s="130"/>
      <c r="P97" s="130"/>
      <c r="Q97" s="130"/>
      <c r="R97" s="130"/>
      <c r="S97" s="354"/>
      <c r="T97" s="401"/>
      <c r="U97" s="401"/>
      <c r="V97" s="401"/>
      <c r="W97" s="401"/>
      <c r="X97" s="401"/>
      <c r="Y97" s="401"/>
      <c r="Z97" s="401"/>
      <c r="AA97" s="401"/>
      <c r="AB97" s="401"/>
      <c r="AC97" s="401"/>
      <c r="AD97" s="401"/>
      <c r="AE97" s="401"/>
      <c r="AF97" s="401"/>
      <c r="AG97" s="401"/>
      <c r="AH97" s="401"/>
      <c r="AI97" s="401"/>
      <c r="AJ97" s="401"/>
      <c r="AK97" s="401"/>
      <c r="AL97" s="401"/>
      <c r="AM97" s="401"/>
      <c r="AN97" s="401"/>
      <c r="AO97" s="401"/>
      <c r="AP97" s="401"/>
      <c r="AQ97" s="401"/>
      <c r="AR97" s="401"/>
      <c r="AS97" s="401"/>
      <c r="AT97" s="401"/>
      <c r="AU97" s="401"/>
      <c r="AV97" s="401"/>
      <c r="AW97" s="401"/>
      <c r="AX97" s="401"/>
      <c r="AY97" s="401"/>
      <c r="AZ97" s="401"/>
      <c r="BA97" s="401"/>
      <c r="BB97" s="401"/>
      <c r="BC97" s="401"/>
      <c r="BD97" s="401"/>
      <c r="BE97" s="401"/>
      <c r="BF97" s="401"/>
      <c r="BG97" s="401"/>
      <c r="BH97" s="401"/>
      <c r="BI97" s="401"/>
      <c r="BJ97" s="401"/>
      <c r="BK97" s="401"/>
      <c r="BL97" s="401"/>
      <c r="BM97" s="401"/>
      <c r="BN97" s="401"/>
    </row>
    <row r="98" spans="1:66" s="1" customFormat="1" ht="39" thickBot="1" x14ac:dyDescent="0.25">
      <c r="A98" s="304" t="s">
        <v>209</v>
      </c>
      <c r="B98" s="294" t="s">
        <v>210</v>
      </c>
      <c r="C98" s="549" t="s">
        <v>317</v>
      </c>
      <c r="D98" s="550"/>
      <c r="E98" s="295" t="s">
        <v>342</v>
      </c>
      <c r="F98" s="295" t="s">
        <v>37</v>
      </c>
      <c r="G98" s="305"/>
      <c r="H98" s="361" t="s">
        <v>349</v>
      </c>
      <c r="I98" s="362" t="s">
        <v>350</v>
      </c>
      <c r="J98" s="362" t="s">
        <v>351</v>
      </c>
      <c r="K98" s="362" t="s">
        <v>352</v>
      </c>
      <c r="L98" s="362" t="s">
        <v>353</v>
      </c>
      <c r="M98" s="362" t="s">
        <v>354</v>
      </c>
      <c r="N98" s="362" t="s">
        <v>355</v>
      </c>
      <c r="O98" s="362" t="s">
        <v>356</v>
      </c>
      <c r="P98" s="362" t="s">
        <v>357</v>
      </c>
      <c r="Q98" s="362" t="s">
        <v>358</v>
      </c>
      <c r="R98" s="362" t="s">
        <v>359</v>
      </c>
      <c r="S98" s="363" t="s">
        <v>360</v>
      </c>
      <c r="T98" s="397"/>
      <c r="U98" s="397"/>
      <c r="V98" s="397"/>
      <c r="W98" s="397"/>
      <c r="X98" s="397"/>
      <c r="Y98" s="397"/>
      <c r="Z98" s="397"/>
      <c r="AA98" s="397"/>
      <c r="AB98" s="397"/>
      <c r="AC98" s="397"/>
      <c r="AD98" s="397"/>
      <c r="AE98" s="397"/>
      <c r="AF98" s="397"/>
      <c r="AG98" s="397"/>
      <c r="AH98" s="397"/>
      <c r="AI98" s="397"/>
      <c r="AJ98" s="397"/>
      <c r="AK98" s="397"/>
      <c r="AL98" s="397"/>
      <c r="AM98" s="397"/>
      <c r="AN98" s="397"/>
      <c r="AO98" s="397"/>
      <c r="AP98" s="397"/>
      <c r="AQ98" s="397"/>
      <c r="AR98" s="397"/>
      <c r="AS98" s="397"/>
      <c r="AT98" s="397"/>
      <c r="AU98" s="397"/>
      <c r="AV98" s="397"/>
      <c r="AW98" s="397"/>
      <c r="AX98" s="397"/>
      <c r="AY98" s="397"/>
      <c r="AZ98" s="397"/>
      <c r="BA98" s="397"/>
      <c r="BB98" s="397"/>
      <c r="BC98" s="397"/>
      <c r="BD98" s="397"/>
      <c r="BE98" s="397"/>
      <c r="BF98" s="397"/>
      <c r="BG98" s="397"/>
      <c r="BH98" s="397"/>
      <c r="BI98" s="397"/>
      <c r="BJ98" s="397"/>
      <c r="BK98" s="397"/>
      <c r="BL98" s="397"/>
      <c r="BM98" s="397"/>
      <c r="BN98" s="397"/>
    </row>
    <row r="99" spans="1:66" s="3" customFormat="1" ht="29.1" customHeight="1" x14ac:dyDescent="0.2">
      <c r="A99" s="289" t="s">
        <v>307</v>
      </c>
      <c r="B99" s="203" t="s">
        <v>297</v>
      </c>
      <c r="C99" s="517" t="s">
        <v>292</v>
      </c>
      <c r="D99" s="518"/>
      <c r="E99" s="303"/>
      <c r="F99" s="201"/>
      <c r="G99" s="229"/>
      <c r="H99" s="355"/>
      <c r="I99" s="335"/>
      <c r="J99" s="335"/>
      <c r="K99" s="335"/>
      <c r="L99" s="335"/>
      <c r="M99" s="335"/>
      <c r="N99" s="335"/>
      <c r="O99" s="335"/>
      <c r="P99" s="335"/>
      <c r="Q99" s="335"/>
      <c r="R99" s="335"/>
      <c r="S99" s="356"/>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398"/>
      <c r="AZ99" s="398"/>
      <c r="BA99" s="398"/>
      <c r="BB99" s="398"/>
      <c r="BC99" s="398"/>
      <c r="BD99" s="398"/>
      <c r="BE99" s="398"/>
      <c r="BF99" s="398"/>
      <c r="BG99" s="398"/>
      <c r="BH99" s="398"/>
      <c r="BI99" s="398"/>
      <c r="BJ99" s="398"/>
      <c r="BK99" s="398"/>
      <c r="BL99" s="398"/>
      <c r="BM99" s="398"/>
      <c r="BN99" s="398"/>
    </row>
    <row r="100" spans="1:66" s="3" customFormat="1" x14ac:dyDescent="0.2">
      <c r="A100" s="308"/>
      <c r="B100" s="203"/>
      <c r="C100" s="502" t="s">
        <v>293</v>
      </c>
      <c r="D100" s="503"/>
      <c r="E100" s="288">
        <v>10</v>
      </c>
      <c r="F100" s="118">
        <f>SUM(H100:S100)</f>
        <v>0</v>
      </c>
      <c r="G100" s="410">
        <f>E100*F100</f>
        <v>0</v>
      </c>
      <c r="H100" s="344"/>
      <c r="I100" s="331"/>
      <c r="J100" s="331"/>
      <c r="K100" s="331"/>
      <c r="L100" s="331"/>
      <c r="M100" s="331"/>
      <c r="N100" s="331"/>
      <c r="O100" s="331"/>
      <c r="P100" s="331"/>
      <c r="Q100" s="331"/>
      <c r="R100" s="331"/>
      <c r="S100" s="345"/>
      <c r="T100" s="398"/>
      <c r="U100" s="398"/>
      <c r="V100" s="398"/>
      <c r="W100" s="398"/>
      <c r="X100" s="398"/>
      <c r="Y100" s="398"/>
      <c r="Z100" s="398"/>
      <c r="AA100" s="398"/>
      <c r="AB100" s="398"/>
      <c r="AC100" s="398"/>
      <c r="AD100" s="398"/>
      <c r="AE100" s="398"/>
      <c r="AF100" s="398"/>
      <c r="AG100" s="398"/>
      <c r="AH100" s="398"/>
      <c r="AI100" s="398"/>
      <c r="AJ100" s="398"/>
      <c r="AK100" s="398"/>
      <c r="AL100" s="398"/>
      <c r="AM100" s="398"/>
      <c r="AN100" s="398"/>
      <c r="AO100" s="398"/>
      <c r="AP100" s="398"/>
      <c r="AQ100" s="398"/>
      <c r="AR100" s="398"/>
      <c r="AS100" s="398"/>
      <c r="AT100" s="398"/>
      <c r="AU100" s="398"/>
      <c r="AV100" s="398"/>
      <c r="AW100" s="398"/>
      <c r="AX100" s="398"/>
      <c r="AY100" s="398"/>
      <c r="AZ100" s="398"/>
      <c r="BA100" s="398"/>
      <c r="BB100" s="398"/>
      <c r="BC100" s="398"/>
      <c r="BD100" s="398"/>
      <c r="BE100" s="398"/>
      <c r="BF100" s="398"/>
      <c r="BG100" s="398"/>
      <c r="BH100" s="398"/>
      <c r="BI100" s="398"/>
      <c r="BJ100" s="398"/>
      <c r="BK100" s="398"/>
      <c r="BL100" s="398"/>
      <c r="BM100" s="398"/>
      <c r="BN100" s="398"/>
    </row>
    <row r="101" spans="1:66" s="3" customFormat="1" ht="15" customHeight="1" x14ac:dyDescent="0.2">
      <c r="A101" s="308"/>
      <c r="B101" s="203" t="s">
        <v>298</v>
      </c>
      <c r="C101" s="502" t="s">
        <v>294</v>
      </c>
      <c r="D101" s="503"/>
      <c r="E101" s="303"/>
      <c r="F101" s="303"/>
      <c r="G101" s="324"/>
      <c r="H101" s="357"/>
      <c r="I101" s="303"/>
      <c r="J101" s="303"/>
      <c r="K101" s="303"/>
      <c r="L101" s="303"/>
      <c r="M101" s="303"/>
      <c r="N101" s="303"/>
      <c r="O101" s="303"/>
      <c r="P101" s="303"/>
      <c r="Q101" s="303"/>
      <c r="R101" s="303"/>
      <c r="S101" s="324"/>
      <c r="T101" s="398"/>
      <c r="U101" s="398"/>
      <c r="V101" s="398"/>
      <c r="W101" s="398"/>
      <c r="X101" s="398"/>
      <c r="Y101" s="398"/>
      <c r="Z101" s="398"/>
      <c r="AA101" s="398"/>
      <c r="AB101" s="398"/>
      <c r="AC101" s="398"/>
      <c r="AD101" s="398"/>
      <c r="AE101" s="398"/>
      <c r="AF101" s="398"/>
      <c r="AG101" s="398"/>
      <c r="AH101" s="398"/>
      <c r="AI101" s="398"/>
      <c r="AJ101" s="398"/>
      <c r="AK101" s="398"/>
      <c r="AL101" s="398"/>
      <c r="AM101" s="398"/>
      <c r="AN101" s="398"/>
      <c r="AO101" s="398"/>
      <c r="AP101" s="398"/>
      <c r="AQ101" s="398"/>
      <c r="AR101" s="398"/>
      <c r="AS101" s="398"/>
      <c r="AT101" s="398"/>
      <c r="AU101" s="398"/>
      <c r="AV101" s="398"/>
      <c r="AW101" s="398"/>
      <c r="AX101" s="398"/>
      <c r="AY101" s="398"/>
      <c r="AZ101" s="398"/>
      <c r="BA101" s="398"/>
      <c r="BB101" s="398"/>
      <c r="BC101" s="398"/>
      <c r="BD101" s="398"/>
      <c r="BE101" s="398"/>
      <c r="BF101" s="398"/>
      <c r="BG101" s="398"/>
      <c r="BH101" s="398"/>
      <c r="BI101" s="398"/>
      <c r="BJ101" s="398"/>
      <c r="BK101" s="398"/>
      <c r="BL101" s="398"/>
      <c r="BM101" s="398"/>
      <c r="BN101" s="398"/>
    </row>
    <row r="102" spans="1:66" s="3" customFormat="1" ht="15" customHeight="1" x14ac:dyDescent="0.2">
      <c r="A102" s="308"/>
      <c r="B102" s="203"/>
      <c r="C102" s="502" t="s">
        <v>295</v>
      </c>
      <c r="D102" s="503"/>
      <c r="E102" s="288">
        <v>20</v>
      </c>
      <c r="F102" s="118">
        <f t="shared" ref="F102:F103" si="12">SUM(H102:S102)</f>
        <v>0</v>
      </c>
      <c r="G102" s="410">
        <f t="shared" ref="G102:G105" si="13">E102*F102</f>
        <v>0</v>
      </c>
      <c r="H102" s="344"/>
      <c r="I102" s="331"/>
      <c r="J102" s="331"/>
      <c r="K102" s="331"/>
      <c r="L102" s="331"/>
      <c r="M102" s="331"/>
      <c r="N102" s="331"/>
      <c r="O102" s="331"/>
      <c r="P102" s="331"/>
      <c r="Q102" s="331"/>
      <c r="R102" s="331"/>
      <c r="S102" s="345"/>
      <c r="T102" s="398"/>
      <c r="U102" s="398"/>
      <c r="V102" s="398"/>
      <c r="W102" s="398"/>
      <c r="X102" s="398"/>
      <c r="Y102" s="398"/>
      <c r="Z102" s="398"/>
      <c r="AA102" s="398"/>
      <c r="AB102" s="398"/>
      <c r="AC102" s="398"/>
      <c r="AD102" s="398"/>
      <c r="AE102" s="398"/>
      <c r="AF102" s="398"/>
      <c r="AG102" s="398"/>
      <c r="AH102" s="398"/>
      <c r="AI102" s="398"/>
      <c r="AJ102" s="398"/>
      <c r="AK102" s="398"/>
      <c r="AL102" s="398"/>
      <c r="AM102" s="398"/>
      <c r="AN102" s="398"/>
      <c r="AO102" s="398"/>
      <c r="AP102" s="398"/>
      <c r="AQ102" s="398"/>
      <c r="AR102" s="398"/>
      <c r="AS102" s="398"/>
      <c r="AT102" s="398"/>
      <c r="AU102" s="398"/>
      <c r="AV102" s="398"/>
      <c r="AW102" s="398"/>
      <c r="AX102" s="398"/>
      <c r="AY102" s="398"/>
      <c r="AZ102" s="398"/>
      <c r="BA102" s="398"/>
      <c r="BB102" s="398"/>
      <c r="BC102" s="398"/>
      <c r="BD102" s="398"/>
      <c r="BE102" s="398"/>
      <c r="BF102" s="398"/>
      <c r="BG102" s="398"/>
      <c r="BH102" s="398"/>
      <c r="BI102" s="398"/>
      <c r="BJ102" s="398"/>
      <c r="BK102" s="398"/>
      <c r="BL102" s="398"/>
      <c r="BM102" s="398"/>
      <c r="BN102" s="398"/>
    </row>
    <row r="103" spans="1:66" s="3" customFormat="1" ht="15" customHeight="1" x14ac:dyDescent="0.2">
      <c r="A103" s="308"/>
      <c r="B103" s="203" t="s">
        <v>296</v>
      </c>
      <c r="C103" s="502" t="s">
        <v>299</v>
      </c>
      <c r="D103" s="503"/>
      <c r="E103" s="303"/>
      <c r="F103" s="118">
        <f t="shared" si="12"/>
        <v>0</v>
      </c>
      <c r="G103" s="410">
        <f t="shared" si="13"/>
        <v>0</v>
      </c>
      <c r="H103" s="409"/>
      <c r="I103" s="407"/>
      <c r="J103" s="407"/>
      <c r="K103" s="407"/>
      <c r="L103" s="407"/>
      <c r="M103" s="407"/>
      <c r="N103" s="407"/>
      <c r="O103" s="407"/>
      <c r="P103" s="407"/>
      <c r="Q103" s="407"/>
      <c r="R103" s="407"/>
      <c r="S103" s="408"/>
      <c r="T103" s="398"/>
      <c r="U103" s="398"/>
      <c r="V103" s="398"/>
      <c r="W103" s="398"/>
      <c r="X103" s="398"/>
      <c r="Y103" s="398"/>
      <c r="Z103" s="398"/>
      <c r="AA103" s="398"/>
      <c r="AB103" s="398"/>
      <c r="AC103" s="398"/>
      <c r="AD103" s="398"/>
      <c r="AE103" s="398"/>
      <c r="AF103" s="398"/>
      <c r="AG103" s="398"/>
      <c r="AH103" s="398"/>
      <c r="AI103" s="398"/>
      <c r="AJ103" s="398"/>
      <c r="AK103" s="398"/>
      <c r="AL103" s="398"/>
      <c r="AM103" s="398"/>
      <c r="AN103" s="398"/>
      <c r="AO103" s="398"/>
      <c r="AP103" s="398"/>
      <c r="AQ103" s="398"/>
      <c r="AR103" s="398"/>
      <c r="AS103" s="398"/>
      <c r="AT103" s="398"/>
      <c r="AU103" s="398"/>
      <c r="AV103" s="398"/>
      <c r="AW103" s="398"/>
      <c r="AX103" s="398"/>
      <c r="AY103" s="398"/>
      <c r="AZ103" s="398"/>
      <c r="BA103" s="398"/>
      <c r="BB103" s="398"/>
      <c r="BC103" s="398"/>
      <c r="BD103" s="398"/>
      <c r="BE103" s="398"/>
      <c r="BF103" s="398"/>
      <c r="BG103" s="398"/>
      <c r="BH103" s="398"/>
      <c r="BI103" s="398"/>
      <c r="BJ103" s="398"/>
      <c r="BK103" s="398"/>
      <c r="BL103" s="398"/>
      <c r="BM103" s="398"/>
      <c r="BN103" s="398"/>
    </row>
    <row r="104" spans="1:66" s="3" customFormat="1" ht="42" customHeight="1" x14ac:dyDescent="0.2">
      <c r="A104" s="289"/>
      <c r="B104" s="203" t="s">
        <v>300</v>
      </c>
      <c r="C104" s="515" t="s">
        <v>316</v>
      </c>
      <c r="D104" s="556"/>
      <c r="E104" s="303"/>
      <c r="F104" s="303"/>
      <c r="G104" s="324"/>
      <c r="H104" s="357"/>
      <c r="I104" s="303"/>
      <c r="J104" s="303"/>
      <c r="K104" s="303"/>
      <c r="L104" s="303"/>
      <c r="M104" s="303"/>
      <c r="N104" s="303"/>
      <c r="O104" s="303"/>
      <c r="P104" s="303"/>
      <c r="Q104" s="303"/>
      <c r="R104" s="303"/>
      <c r="S104" s="324"/>
      <c r="T104" s="398"/>
      <c r="U104" s="398"/>
      <c r="V104" s="398"/>
      <c r="W104" s="398"/>
      <c r="X104" s="398"/>
      <c r="Y104" s="398"/>
      <c r="Z104" s="398"/>
      <c r="AA104" s="398"/>
      <c r="AB104" s="398"/>
      <c r="AC104" s="398"/>
      <c r="AD104" s="398"/>
      <c r="AE104" s="398"/>
      <c r="AF104" s="398"/>
      <c r="AG104" s="398"/>
      <c r="AH104" s="398"/>
      <c r="AI104" s="398"/>
      <c r="AJ104" s="398"/>
      <c r="AK104" s="398"/>
      <c r="AL104" s="398"/>
      <c r="AM104" s="398"/>
      <c r="AN104" s="398"/>
      <c r="AO104" s="398"/>
      <c r="AP104" s="398"/>
      <c r="AQ104" s="398"/>
      <c r="AR104" s="398"/>
      <c r="AS104" s="398"/>
      <c r="AT104" s="398"/>
      <c r="AU104" s="398"/>
      <c r="AV104" s="398"/>
      <c r="AW104" s="398"/>
      <c r="AX104" s="398"/>
      <c r="AY104" s="398"/>
      <c r="AZ104" s="398"/>
      <c r="BA104" s="398"/>
      <c r="BB104" s="398"/>
      <c r="BC104" s="398"/>
      <c r="BD104" s="398"/>
      <c r="BE104" s="398"/>
      <c r="BF104" s="398"/>
      <c r="BG104" s="398"/>
      <c r="BH104" s="398"/>
      <c r="BI104" s="398"/>
      <c r="BJ104" s="398"/>
      <c r="BK104" s="398"/>
      <c r="BL104" s="398"/>
      <c r="BM104" s="398"/>
      <c r="BN104" s="398"/>
    </row>
    <row r="105" spans="1:66" s="1" customFormat="1" ht="15" customHeight="1" x14ac:dyDescent="0.2">
      <c r="A105" s="212"/>
      <c r="B105" s="10"/>
      <c r="C105" s="502" t="s">
        <v>301</v>
      </c>
      <c r="D105" s="503"/>
      <c r="E105" s="292">
        <v>100</v>
      </c>
      <c r="F105" s="118">
        <f>SUM(H105:S105)</f>
        <v>0</v>
      </c>
      <c r="G105" s="410">
        <f t="shared" si="13"/>
        <v>0</v>
      </c>
      <c r="H105" s="341"/>
      <c r="I105" s="327"/>
      <c r="J105" s="327"/>
      <c r="K105" s="327"/>
      <c r="L105" s="327"/>
      <c r="M105" s="327"/>
      <c r="N105" s="327"/>
      <c r="O105" s="327"/>
      <c r="P105" s="327"/>
      <c r="Q105" s="327"/>
      <c r="R105" s="327"/>
      <c r="S105" s="342"/>
      <c r="T105" s="397"/>
      <c r="U105" s="397"/>
      <c r="V105" s="397"/>
      <c r="W105" s="397"/>
      <c r="X105" s="397"/>
      <c r="Y105" s="397"/>
      <c r="Z105" s="397"/>
      <c r="AA105" s="397"/>
      <c r="AB105" s="397"/>
      <c r="AC105" s="397"/>
      <c r="AD105" s="397"/>
      <c r="AE105" s="397"/>
      <c r="AF105" s="397"/>
      <c r="AG105" s="397"/>
      <c r="AH105" s="397"/>
      <c r="AI105" s="397"/>
      <c r="AJ105" s="397"/>
      <c r="AK105" s="397"/>
      <c r="AL105" s="397"/>
      <c r="AM105" s="397"/>
      <c r="AN105" s="397"/>
      <c r="AO105" s="397"/>
      <c r="AP105" s="397"/>
      <c r="AQ105" s="397"/>
      <c r="AR105" s="397"/>
      <c r="AS105" s="397"/>
      <c r="AT105" s="397"/>
      <c r="AU105" s="397"/>
      <c r="AV105" s="397"/>
      <c r="AW105" s="397"/>
      <c r="AX105" s="397"/>
      <c r="AY105" s="397"/>
      <c r="AZ105" s="397"/>
      <c r="BA105" s="397"/>
      <c r="BB105" s="397"/>
      <c r="BC105" s="397"/>
      <c r="BD105" s="397"/>
      <c r="BE105" s="397"/>
      <c r="BF105" s="397"/>
      <c r="BG105" s="397"/>
      <c r="BH105" s="397"/>
      <c r="BI105" s="397"/>
      <c r="BJ105" s="397"/>
      <c r="BK105" s="397"/>
      <c r="BL105" s="397"/>
      <c r="BM105" s="397"/>
      <c r="BN105" s="397"/>
    </row>
    <row r="106" spans="1:66" s="3" customFormat="1" ht="28.5" customHeight="1" thickBot="1" x14ac:dyDescent="0.25">
      <c r="A106" s="419"/>
      <c r="B106" s="551" t="s">
        <v>318</v>
      </c>
      <c r="C106" s="552"/>
      <c r="D106" s="553"/>
      <c r="E106" s="420"/>
      <c r="F106" s="421">
        <f>SUM(F100:F105)</f>
        <v>0</v>
      </c>
      <c r="G106" s="422">
        <f t="shared" ref="G106" si="14">SUM(G100:G105)</f>
        <v>0</v>
      </c>
      <c r="H106" s="405"/>
      <c r="I106" s="406"/>
      <c r="J106" s="407"/>
      <c r="K106" s="407"/>
      <c r="L106" s="407"/>
      <c r="M106" s="407"/>
      <c r="N106" s="407"/>
      <c r="O106" s="407"/>
      <c r="P106" s="407"/>
      <c r="Q106" s="407"/>
      <c r="R106" s="407"/>
      <c r="S106" s="408"/>
      <c r="T106" s="398"/>
      <c r="U106" s="398"/>
      <c r="V106" s="398"/>
      <c r="W106" s="398"/>
      <c r="X106" s="398"/>
      <c r="Y106" s="398"/>
      <c r="Z106" s="398"/>
      <c r="AA106" s="398"/>
      <c r="AB106" s="398"/>
      <c r="AC106" s="398"/>
      <c r="AD106" s="398"/>
      <c r="AE106" s="398"/>
      <c r="AF106" s="398"/>
      <c r="AG106" s="398"/>
      <c r="AH106" s="398"/>
      <c r="AI106" s="398"/>
      <c r="AJ106" s="398"/>
      <c r="AK106" s="398"/>
      <c r="AL106" s="398"/>
      <c r="AM106" s="398"/>
      <c r="AN106" s="398"/>
      <c r="AO106" s="398"/>
      <c r="AP106" s="398"/>
      <c r="AQ106" s="398"/>
      <c r="AR106" s="398"/>
      <c r="AS106" s="398"/>
      <c r="AT106" s="398"/>
      <c r="AU106" s="398"/>
      <c r="AV106" s="398"/>
      <c r="AW106" s="398"/>
      <c r="AX106" s="398"/>
      <c r="AY106" s="398"/>
      <c r="AZ106" s="398"/>
      <c r="BA106" s="398"/>
      <c r="BB106" s="398"/>
      <c r="BC106" s="398"/>
      <c r="BD106" s="398"/>
      <c r="BE106" s="398"/>
      <c r="BF106" s="398"/>
      <c r="BG106" s="398"/>
      <c r="BH106" s="398"/>
      <c r="BI106" s="398"/>
      <c r="BJ106" s="398"/>
      <c r="BK106" s="398"/>
      <c r="BL106" s="398"/>
      <c r="BM106" s="398"/>
      <c r="BN106" s="398"/>
    </row>
    <row r="107" spans="1:66" s="293" customFormat="1" ht="15.6" customHeight="1" thickBot="1" x14ac:dyDescent="0.35">
      <c r="A107" s="486" t="s">
        <v>201</v>
      </c>
      <c r="B107" s="487"/>
      <c r="C107" s="487"/>
      <c r="D107" s="488"/>
      <c r="E107" s="416"/>
      <c r="F107" s="417">
        <f>+F97+F106</f>
        <v>0</v>
      </c>
      <c r="G107" s="418">
        <f t="shared" ref="G107" si="15">+G97+G106</f>
        <v>0</v>
      </c>
      <c r="H107" s="358"/>
      <c r="I107" s="359"/>
      <c r="J107" s="359"/>
      <c r="K107" s="359"/>
      <c r="L107" s="359"/>
      <c r="M107" s="359"/>
      <c r="N107" s="359"/>
      <c r="O107" s="359"/>
      <c r="P107" s="359"/>
      <c r="Q107" s="359"/>
      <c r="R107" s="359"/>
      <c r="S107" s="360"/>
      <c r="T107" s="402"/>
      <c r="U107" s="402"/>
      <c r="V107" s="402"/>
      <c r="W107" s="402"/>
      <c r="X107" s="402"/>
      <c r="Y107" s="402"/>
      <c r="Z107" s="402"/>
      <c r="AA107" s="402"/>
      <c r="AB107" s="402"/>
      <c r="AC107" s="402"/>
      <c r="AD107" s="402"/>
      <c r="AE107" s="402"/>
      <c r="AF107" s="402"/>
      <c r="AG107" s="402"/>
      <c r="AH107" s="402"/>
      <c r="AI107" s="402"/>
      <c r="AJ107" s="402"/>
      <c r="AK107" s="402"/>
      <c r="AL107" s="402"/>
      <c r="AM107" s="402"/>
      <c r="AN107" s="402"/>
      <c r="AO107" s="402"/>
      <c r="AP107" s="402"/>
      <c r="AQ107" s="402"/>
      <c r="AR107" s="402"/>
      <c r="AS107" s="402"/>
      <c r="AT107" s="402"/>
      <c r="AU107" s="402"/>
      <c r="AV107" s="402"/>
      <c r="AW107" s="402"/>
      <c r="AX107" s="402"/>
      <c r="AY107" s="402"/>
      <c r="AZ107" s="402"/>
      <c r="BA107" s="402"/>
      <c r="BB107" s="402"/>
      <c r="BC107" s="402"/>
      <c r="BD107" s="402"/>
      <c r="BE107" s="402"/>
      <c r="BF107" s="402"/>
      <c r="BG107" s="402"/>
      <c r="BH107" s="402"/>
      <c r="BI107" s="402"/>
      <c r="BJ107" s="402"/>
      <c r="BK107" s="402"/>
      <c r="BL107" s="402"/>
      <c r="BM107" s="402"/>
      <c r="BN107" s="402"/>
    </row>
    <row r="108" spans="1:66" s="394" customFormat="1" x14ac:dyDescent="0.2">
      <c r="C108" s="403"/>
      <c r="F108" s="404"/>
    </row>
    <row r="109" spans="1:66" s="394" customFormat="1" x14ac:dyDescent="0.2">
      <c r="C109" s="403"/>
      <c r="F109" s="404"/>
    </row>
    <row r="110" spans="1:66" s="394" customFormat="1" x14ac:dyDescent="0.2">
      <c r="C110" s="403"/>
      <c r="F110" s="404"/>
    </row>
    <row r="111" spans="1:66" s="394" customFormat="1" x14ac:dyDescent="0.2">
      <c r="C111" s="403"/>
      <c r="F111" s="404"/>
    </row>
    <row r="112" spans="1:66" s="394" customFormat="1" x14ac:dyDescent="0.2">
      <c r="C112" s="403"/>
      <c r="F112" s="404"/>
    </row>
    <row r="113" spans="3:6" s="394" customFormat="1" x14ac:dyDescent="0.2">
      <c r="C113" s="403"/>
      <c r="F113" s="404"/>
    </row>
    <row r="114" spans="3:6" s="394" customFormat="1" x14ac:dyDescent="0.2">
      <c r="C114" s="403"/>
      <c r="F114" s="404"/>
    </row>
    <row r="115" spans="3:6" s="394" customFormat="1" x14ac:dyDescent="0.2">
      <c r="C115" s="403"/>
      <c r="F115" s="404"/>
    </row>
    <row r="116" spans="3:6" s="394" customFormat="1" x14ac:dyDescent="0.2">
      <c r="C116" s="403"/>
      <c r="F116" s="404"/>
    </row>
    <row r="117" spans="3:6" s="394" customFormat="1" x14ac:dyDescent="0.2">
      <c r="C117" s="403"/>
      <c r="F117" s="404"/>
    </row>
    <row r="118" spans="3:6" s="394" customFormat="1" x14ac:dyDescent="0.2">
      <c r="C118" s="403"/>
      <c r="F118" s="404"/>
    </row>
    <row r="119" spans="3:6" s="394" customFormat="1" x14ac:dyDescent="0.2">
      <c r="C119" s="403"/>
      <c r="F119" s="404"/>
    </row>
    <row r="120" spans="3:6" s="394" customFormat="1" x14ac:dyDescent="0.2">
      <c r="C120" s="403"/>
      <c r="F120" s="404"/>
    </row>
    <row r="121" spans="3:6" s="394" customFormat="1" x14ac:dyDescent="0.2">
      <c r="C121" s="403"/>
      <c r="F121" s="404"/>
    </row>
    <row r="122" spans="3:6" s="394" customFormat="1" x14ac:dyDescent="0.2">
      <c r="C122" s="403"/>
      <c r="F122" s="404"/>
    </row>
    <row r="123" spans="3:6" s="394" customFormat="1" x14ac:dyDescent="0.2">
      <c r="C123" s="403"/>
      <c r="F123" s="404"/>
    </row>
    <row r="124" spans="3:6" s="394" customFormat="1" x14ac:dyDescent="0.2">
      <c r="C124" s="403"/>
      <c r="F124" s="404"/>
    </row>
    <row r="125" spans="3:6" s="394" customFormat="1" x14ac:dyDescent="0.2">
      <c r="C125" s="403"/>
      <c r="F125" s="404"/>
    </row>
    <row r="126" spans="3:6" s="394" customFormat="1" x14ac:dyDescent="0.2">
      <c r="C126" s="403"/>
      <c r="F126" s="404"/>
    </row>
    <row r="127" spans="3:6" s="394" customFormat="1" x14ac:dyDescent="0.2">
      <c r="C127" s="403"/>
      <c r="F127" s="404"/>
    </row>
    <row r="128" spans="3:6" s="394" customFormat="1" x14ac:dyDescent="0.2">
      <c r="C128" s="403"/>
      <c r="F128" s="404"/>
    </row>
    <row r="129" spans="3:6" s="394" customFormat="1" x14ac:dyDescent="0.2">
      <c r="C129" s="403"/>
      <c r="F129" s="404"/>
    </row>
    <row r="130" spans="3:6" s="394" customFormat="1" x14ac:dyDescent="0.2">
      <c r="C130" s="403"/>
      <c r="F130" s="404"/>
    </row>
    <row r="131" spans="3:6" s="394" customFormat="1" x14ac:dyDescent="0.2">
      <c r="C131" s="403"/>
      <c r="F131" s="404"/>
    </row>
    <row r="132" spans="3:6" s="394" customFormat="1" x14ac:dyDescent="0.2">
      <c r="C132" s="403"/>
      <c r="F132" s="404"/>
    </row>
    <row r="133" spans="3:6" s="394" customFormat="1" x14ac:dyDescent="0.2">
      <c r="C133" s="403"/>
      <c r="F133" s="404"/>
    </row>
    <row r="134" spans="3:6" s="394" customFormat="1" x14ac:dyDescent="0.2">
      <c r="C134" s="403"/>
      <c r="F134" s="404"/>
    </row>
    <row r="135" spans="3:6" s="394" customFormat="1" x14ac:dyDescent="0.2">
      <c r="C135" s="403"/>
      <c r="F135" s="404"/>
    </row>
    <row r="136" spans="3:6" s="394" customFormat="1" x14ac:dyDescent="0.2">
      <c r="C136" s="403"/>
      <c r="F136" s="404"/>
    </row>
    <row r="137" spans="3:6" s="394" customFormat="1" x14ac:dyDescent="0.2">
      <c r="C137" s="403"/>
      <c r="F137" s="404"/>
    </row>
    <row r="138" spans="3:6" s="394" customFormat="1" x14ac:dyDescent="0.2">
      <c r="C138" s="403"/>
      <c r="F138" s="404"/>
    </row>
    <row r="139" spans="3:6" s="394" customFormat="1" x14ac:dyDescent="0.2">
      <c r="C139" s="403"/>
      <c r="F139" s="404"/>
    </row>
    <row r="140" spans="3:6" s="394" customFormat="1" x14ac:dyDescent="0.2">
      <c r="C140" s="403"/>
      <c r="F140" s="404"/>
    </row>
    <row r="141" spans="3:6" s="394" customFormat="1" x14ac:dyDescent="0.2">
      <c r="C141" s="403"/>
      <c r="F141" s="404"/>
    </row>
    <row r="142" spans="3:6" s="394" customFormat="1" x14ac:dyDescent="0.2">
      <c r="C142" s="403"/>
      <c r="F142" s="404"/>
    </row>
    <row r="143" spans="3:6" s="394" customFormat="1" x14ac:dyDescent="0.2">
      <c r="C143" s="403"/>
      <c r="F143" s="404"/>
    </row>
    <row r="144" spans="3:6" s="394" customFormat="1" x14ac:dyDescent="0.2">
      <c r="C144" s="403"/>
      <c r="F144" s="404"/>
    </row>
    <row r="145" spans="3:6" s="394" customFormat="1" x14ac:dyDescent="0.2">
      <c r="C145" s="403"/>
      <c r="F145" s="404"/>
    </row>
    <row r="146" spans="3:6" s="394" customFormat="1" x14ac:dyDescent="0.2">
      <c r="C146" s="403"/>
      <c r="F146" s="404"/>
    </row>
    <row r="147" spans="3:6" s="394" customFormat="1" x14ac:dyDescent="0.2">
      <c r="C147" s="403"/>
      <c r="F147" s="404"/>
    </row>
    <row r="148" spans="3:6" s="394" customFormat="1" x14ac:dyDescent="0.2">
      <c r="C148" s="403"/>
      <c r="F148" s="404"/>
    </row>
    <row r="149" spans="3:6" s="394" customFormat="1" x14ac:dyDescent="0.2">
      <c r="C149" s="403"/>
      <c r="F149" s="404"/>
    </row>
    <row r="150" spans="3:6" s="394" customFormat="1" x14ac:dyDescent="0.2">
      <c r="C150" s="403"/>
      <c r="F150" s="404"/>
    </row>
    <row r="151" spans="3:6" s="394" customFormat="1" x14ac:dyDescent="0.2">
      <c r="C151" s="403"/>
      <c r="F151" s="404"/>
    </row>
    <row r="152" spans="3:6" s="394" customFormat="1" x14ac:dyDescent="0.2">
      <c r="C152" s="403"/>
      <c r="F152" s="404"/>
    </row>
    <row r="153" spans="3:6" s="394" customFormat="1" x14ac:dyDescent="0.2">
      <c r="C153" s="403"/>
      <c r="F153" s="404"/>
    </row>
    <row r="154" spans="3:6" s="394" customFormat="1" x14ac:dyDescent="0.2">
      <c r="C154" s="403"/>
      <c r="F154" s="404"/>
    </row>
    <row r="155" spans="3:6" s="394" customFormat="1" x14ac:dyDescent="0.2">
      <c r="C155" s="403"/>
      <c r="F155" s="404"/>
    </row>
    <row r="156" spans="3:6" s="394" customFormat="1" x14ac:dyDescent="0.2">
      <c r="C156" s="403"/>
      <c r="F156" s="404"/>
    </row>
    <row r="157" spans="3:6" s="394" customFormat="1" x14ac:dyDescent="0.2">
      <c r="C157" s="403"/>
      <c r="F157" s="404"/>
    </row>
    <row r="158" spans="3:6" s="394" customFormat="1" x14ac:dyDescent="0.2">
      <c r="C158" s="403"/>
      <c r="F158" s="404"/>
    </row>
    <row r="159" spans="3:6" s="394" customFormat="1" x14ac:dyDescent="0.2">
      <c r="C159" s="403"/>
      <c r="F159" s="404"/>
    </row>
    <row r="160" spans="3:6" s="394" customFormat="1" x14ac:dyDescent="0.2">
      <c r="C160" s="403"/>
      <c r="F160" s="404"/>
    </row>
    <row r="161" spans="3:6" s="394" customFormat="1" x14ac:dyDescent="0.2">
      <c r="C161" s="403"/>
      <c r="F161" s="404"/>
    </row>
    <row r="162" spans="3:6" s="394" customFormat="1" x14ac:dyDescent="0.2">
      <c r="C162" s="403"/>
      <c r="F162" s="404"/>
    </row>
    <row r="163" spans="3:6" s="394" customFormat="1" x14ac:dyDescent="0.2">
      <c r="C163" s="403"/>
      <c r="F163" s="404"/>
    </row>
    <row r="164" spans="3:6" s="394" customFormat="1" x14ac:dyDescent="0.2">
      <c r="C164" s="403"/>
      <c r="F164" s="404"/>
    </row>
    <row r="165" spans="3:6" s="394" customFormat="1" x14ac:dyDescent="0.2">
      <c r="C165" s="403"/>
      <c r="F165" s="404"/>
    </row>
    <row r="166" spans="3:6" s="394" customFormat="1" x14ac:dyDescent="0.2">
      <c r="C166" s="403"/>
      <c r="F166" s="404"/>
    </row>
    <row r="167" spans="3:6" s="394" customFormat="1" x14ac:dyDescent="0.2">
      <c r="C167" s="403"/>
      <c r="F167" s="404"/>
    </row>
    <row r="168" spans="3:6" s="394" customFormat="1" x14ac:dyDescent="0.2">
      <c r="C168" s="403"/>
      <c r="F168" s="404"/>
    </row>
    <row r="169" spans="3:6" s="394" customFormat="1" x14ac:dyDescent="0.2">
      <c r="C169" s="403"/>
      <c r="F169" s="404"/>
    </row>
    <row r="170" spans="3:6" s="394" customFormat="1" x14ac:dyDescent="0.2">
      <c r="C170" s="403"/>
      <c r="F170" s="404"/>
    </row>
    <row r="171" spans="3:6" s="394" customFormat="1" x14ac:dyDescent="0.2">
      <c r="C171" s="403"/>
      <c r="F171" s="404"/>
    </row>
    <row r="172" spans="3:6" s="394" customFormat="1" x14ac:dyDescent="0.2">
      <c r="C172" s="403"/>
      <c r="F172" s="404"/>
    </row>
    <row r="173" spans="3:6" s="394" customFormat="1" x14ac:dyDescent="0.2">
      <c r="C173" s="403"/>
      <c r="F173" s="404"/>
    </row>
    <row r="174" spans="3:6" s="394" customFormat="1" x14ac:dyDescent="0.2">
      <c r="C174" s="403"/>
      <c r="F174" s="404"/>
    </row>
    <row r="175" spans="3:6" s="394" customFormat="1" x14ac:dyDescent="0.2">
      <c r="C175" s="403"/>
      <c r="F175" s="404"/>
    </row>
    <row r="176" spans="3:6" s="394" customFormat="1" x14ac:dyDescent="0.2">
      <c r="C176" s="403"/>
      <c r="F176" s="404"/>
    </row>
    <row r="177" spans="3:6" s="394" customFormat="1" x14ac:dyDescent="0.2">
      <c r="C177" s="403"/>
      <c r="F177" s="404"/>
    </row>
    <row r="178" spans="3:6" s="394" customFormat="1" x14ac:dyDescent="0.2">
      <c r="C178" s="403"/>
      <c r="F178" s="404"/>
    </row>
    <row r="179" spans="3:6" s="394" customFormat="1" x14ac:dyDescent="0.2">
      <c r="C179" s="403"/>
      <c r="F179" s="404"/>
    </row>
    <row r="180" spans="3:6" s="394" customFormat="1" x14ac:dyDescent="0.2">
      <c r="C180" s="403"/>
      <c r="F180" s="404"/>
    </row>
    <row r="181" spans="3:6" s="394" customFormat="1" x14ac:dyDescent="0.2">
      <c r="C181" s="403"/>
      <c r="F181" s="404"/>
    </row>
    <row r="182" spans="3:6" s="394" customFormat="1" x14ac:dyDescent="0.2">
      <c r="C182" s="403"/>
      <c r="F182" s="404"/>
    </row>
    <row r="183" spans="3:6" s="394" customFormat="1" x14ac:dyDescent="0.2">
      <c r="C183" s="403"/>
      <c r="F183" s="404"/>
    </row>
    <row r="184" spans="3:6" s="394" customFormat="1" x14ac:dyDescent="0.2">
      <c r="C184" s="403"/>
      <c r="F184" s="404"/>
    </row>
    <row r="185" spans="3:6" s="394" customFormat="1" x14ac:dyDescent="0.2">
      <c r="C185" s="403"/>
      <c r="F185" s="404"/>
    </row>
    <row r="186" spans="3:6" s="394" customFormat="1" x14ac:dyDescent="0.2">
      <c r="C186" s="403"/>
      <c r="F186" s="404"/>
    </row>
    <row r="187" spans="3:6" s="394" customFormat="1" x14ac:dyDescent="0.2">
      <c r="C187" s="403"/>
      <c r="F187" s="404"/>
    </row>
    <row r="188" spans="3:6" s="394" customFormat="1" x14ac:dyDescent="0.2">
      <c r="C188" s="403"/>
      <c r="F188" s="404"/>
    </row>
    <row r="189" spans="3:6" s="394" customFormat="1" x14ac:dyDescent="0.2">
      <c r="C189" s="403"/>
      <c r="F189" s="404"/>
    </row>
    <row r="190" spans="3:6" s="394" customFormat="1" x14ac:dyDescent="0.2">
      <c r="C190" s="403"/>
      <c r="F190" s="404"/>
    </row>
    <row r="191" spans="3:6" s="394" customFormat="1" x14ac:dyDescent="0.2">
      <c r="C191" s="403"/>
      <c r="F191" s="404"/>
    </row>
    <row r="192" spans="3:6" s="394" customFormat="1" x14ac:dyDescent="0.2">
      <c r="C192" s="403"/>
      <c r="F192" s="404"/>
    </row>
    <row r="193" spans="3:6" s="394" customFormat="1" x14ac:dyDescent="0.2">
      <c r="C193" s="403"/>
      <c r="F193" s="404"/>
    </row>
    <row r="194" spans="3:6" s="394" customFormat="1" x14ac:dyDescent="0.2">
      <c r="C194" s="403"/>
      <c r="F194" s="404"/>
    </row>
    <row r="195" spans="3:6" s="394" customFormat="1" x14ac:dyDescent="0.2">
      <c r="C195" s="403"/>
      <c r="F195" s="404"/>
    </row>
    <row r="196" spans="3:6" s="394" customFormat="1" x14ac:dyDescent="0.2">
      <c r="C196" s="403"/>
      <c r="F196" s="404"/>
    </row>
    <row r="197" spans="3:6" s="394" customFormat="1" x14ac:dyDescent="0.2">
      <c r="C197" s="403"/>
      <c r="F197" s="404"/>
    </row>
    <row r="198" spans="3:6" s="394" customFormat="1" x14ac:dyDescent="0.2">
      <c r="C198" s="403"/>
      <c r="F198" s="404"/>
    </row>
    <row r="199" spans="3:6" s="394" customFormat="1" x14ac:dyDescent="0.2">
      <c r="C199" s="403"/>
      <c r="F199" s="404"/>
    </row>
    <row r="200" spans="3:6" s="394" customFormat="1" x14ac:dyDescent="0.2">
      <c r="C200" s="403"/>
      <c r="F200" s="404"/>
    </row>
    <row r="201" spans="3:6" s="394" customFormat="1" x14ac:dyDescent="0.2">
      <c r="C201" s="403"/>
      <c r="F201" s="404"/>
    </row>
    <row r="202" spans="3:6" s="394" customFormat="1" x14ac:dyDescent="0.2">
      <c r="C202" s="403"/>
      <c r="F202" s="404"/>
    </row>
    <row r="203" spans="3:6" s="394" customFormat="1" x14ac:dyDescent="0.2">
      <c r="C203" s="403"/>
      <c r="F203" s="404"/>
    </row>
    <row r="204" spans="3:6" s="394" customFormat="1" x14ac:dyDescent="0.2">
      <c r="C204" s="403"/>
      <c r="F204" s="404"/>
    </row>
    <row r="205" spans="3:6" s="394" customFormat="1" x14ac:dyDescent="0.2">
      <c r="C205" s="403"/>
      <c r="F205" s="404"/>
    </row>
    <row r="206" spans="3:6" s="394" customFormat="1" x14ac:dyDescent="0.2">
      <c r="C206" s="403"/>
      <c r="F206" s="404"/>
    </row>
    <row r="207" spans="3:6" s="394" customFormat="1" x14ac:dyDescent="0.2">
      <c r="C207" s="403"/>
      <c r="F207" s="404"/>
    </row>
    <row r="208" spans="3:6" s="394" customFormat="1" x14ac:dyDescent="0.2">
      <c r="C208" s="403"/>
      <c r="F208" s="404"/>
    </row>
    <row r="209" spans="3:6" s="394" customFormat="1" x14ac:dyDescent="0.2">
      <c r="C209" s="403"/>
      <c r="F209" s="404"/>
    </row>
    <row r="210" spans="3:6" s="394" customFormat="1" x14ac:dyDescent="0.2">
      <c r="C210" s="403"/>
      <c r="F210" s="404"/>
    </row>
    <row r="211" spans="3:6" s="394" customFormat="1" x14ac:dyDescent="0.2">
      <c r="C211" s="403"/>
      <c r="F211" s="404"/>
    </row>
    <row r="212" spans="3:6" s="394" customFormat="1" x14ac:dyDescent="0.2">
      <c r="C212" s="403"/>
      <c r="F212" s="404"/>
    </row>
    <row r="213" spans="3:6" s="394" customFormat="1" x14ac:dyDescent="0.2">
      <c r="C213" s="403"/>
      <c r="F213" s="404"/>
    </row>
    <row r="214" spans="3:6" s="394" customFormat="1" x14ac:dyDescent="0.2">
      <c r="C214" s="403"/>
      <c r="F214" s="404"/>
    </row>
    <row r="215" spans="3:6" s="394" customFormat="1" x14ac:dyDescent="0.2">
      <c r="C215" s="403"/>
      <c r="F215" s="404"/>
    </row>
    <row r="216" spans="3:6" s="394" customFormat="1" x14ac:dyDescent="0.2">
      <c r="C216" s="403"/>
      <c r="F216" s="404"/>
    </row>
    <row r="217" spans="3:6" s="394" customFormat="1" x14ac:dyDescent="0.2">
      <c r="C217" s="403"/>
      <c r="F217" s="404"/>
    </row>
    <row r="218" spans="3:6" s="394" customFormat="1" x14ac:dyDescent="0.2">
      <c r="C218" s="403"/>
      <c r="F218" s="404"/>
    </row>
    <row r="219" spans="3:6" s="394" customFormat="1" x14ac:dyDescent="0.2">
      <c r="C219" s="403"/>
      <c r="F219" s="404"/>
    </row>
    <row r="220" spans="3:6" s="394" customFormat="1" x14ac:dyDescent="0.2">
      <c r="C220" s="403"/>
      <c r="F220" s="404"/>
    </row>
    <row r="221" spans="3:6" s="394" customFormat="1" x14ac:dyDescent="0.2">
      <c r="C221" s="403"/>
      <c r="F221" s="404"/>
    </row>
    <row r="222" spans="3:6" s="394" customFormat="1" x14ac:dyDescent="0.2">
      <c r="C222" s="403"/>
      <c r="F222" s="404"/>
    </row>
    <row r="223" spans="3:6" s="394" customFormat="1" x14ac:dyDescent="0.2">
      <c r="C223" s="403"/>
      <c r="F223" s="404"/>
    </row>
    <row r="224" spans="3:6" s="394" customFormat="1" x14ac:dyDescent="0.2">
      <c r="C224" s="403"/>
      <c r="F224" s="404"/>
    </row>
    <row r="225" spans="3:6" s="394" customFormat="1" x14ac:dyDescent="0.2">
      <c r="C225" s="403"/>
      <c r="F225" s="404"/>
    </row>
    <row r="226" spans="3:6" s="394" customFormat="1" x14ac:dyDescent="0.2">
      <c r="C226" s="403"/>
      <c r="F226" s="404"/>
    </row>
    <row r="227" spans="3:6" s="394" customFormat="1" x14ac:dyDescent="0.2">
      <c r="C227" s="403"/>
      <c r="F227" s="404"/>
    </row>
    <row r="228" spans="3:6" s="394" customFormat="1" x14ac:dyDescent="0.2">
      <c r="C228" s="403"/>
      <c r="F228" s="404"/>
    </row>
    <row r="229" spans="3:6" s="394" customFormat="1" x14ac:dyDescent="0.2">
      <c r="C229" s="403"/>
      <c r="F229" s="404"/>
    </row>
    <row r="230" spans="3:6" s="394" customFormat="1" x14ac:dyDescent="0.2">
      <c r="C230" s="403"/>
      <c r="F230" s="404"/>
    </row>
    <row r="231" spans="3:6" s="394" customFormat="1" x14ac:dyDescent="0.2">
      <c r="C231" s="403"/>
      <c r="F231" s="404"/>
    </row>
    <row r="232" spans="3:6" s="394" customFormat="1" x14ac:dyDescent="0.2">
      <c r="C232" s="403"/>
      <c r="F232" s="404"/>
    </row>
    <row r="233" spans="3:6" s="394" customFormat="1" x14ac:dyDescent="0.2">
      <c r="C233" s="403"/>
      <c r="F233" s="404"/>
    </row>
    <row r="234" spans="3:6" s="394" customFormat="1" x14ac:dyDescent="0.2">
      <c r="C234" s="403"/>
      <c r="F234" s="404"/>
    </row>
    <row r="235" spans="3:6" s="394" customFormat="1" x14ac:dyDescent="0.2">
      <c r="C235" s="403"/>
      <c r="F235" s="404"/>
    </row>
    <row r="236" spans="3:6" s="394" customFormat="1" x14ac:dyDescent="0.2">
      <c r="C236" s="403"/>
      <c r="F236" s="404"/>
    </row>
    <row r="237" spans="3:6" s="394" customFormat="1" x14ac:dyDescent="0.2">
      <c r="C237" s="403"/>
      <c r="F237" s="404"/>
    </row>
    <row r="238" spans="3:6" s="394" customFormat="1" x14ac:dyDescent="0.2">
      <c r="C238" s="403"/>
      <c r="F238" s="404"/>
    </row>
    <row r="239" spans="3:6" s="394" customFormat="1" x14ac:dyDescent="0.2">
      <c r="C239" s="403"/>
      <c r="F239" s="404"/>
    </row>
    <row r="240" spans="3:6" s="394" customFormat="1" x14ac:dyDescent="0.2">
      <c r="C240" s="403"/>
      <c r="F240" s="404"/>
    </row>
    <row r="241" spans="3:6" s="394" customFormat="1" x14ac:dyDescent="0.2">
      <c r="C241" s="403"/>
      <c r="F241" s="404"/>
    </row>
    <row r="242" spans="3:6" s="394" customFormat="1" x14ac:dyDescent="0.2">
      <c r="C242" s="403"/>
      <c r="F242" s="404"/>
    </row>
    <row r="243" spans="3:6" s="394" customFormat="1" x14ac:dyDescent="0.2">
      <c r="C243" s="403"/>
      <c r="F243" s="404"/>
    </row>
    <row r="244" spans="3:6" s="394" customFormat="1" x14ac:dyDescent="0.2">
      <c r="C244" s="403"/>
      <c r="F244" s="404"/>
    </row>
    <row r="245" spans="3:6" s="394" customFormat="1" x14ac:dyDescent="0.2">
      <c r="C245" s="403"/>
      <c r="F245" s="404"/>
    </row>
    <row r="246" spans="3:6" s="394" customFormat="1" x14ac:dyDescent="0.2">
      <c r="C246" s="403"/>
      <c r="F246" s="404"/>
    </row>
    <row r="247" spans="3:6" s="394" customFormat="1" x14ac:dyDescent="0.2">
      <c r="C247" s="403"/>
      <c r="F247" s="404"/>
    </row>
    <row r="248" spans="3:6" s="394" customFormat="1" x14ac:dyDescent="0.2">
      <c r="C248" s="403"/>
      <c r="F248" s="404"/>
    </row>
    <row r="249" spans="3:6" s="394" customFormat="1" x14ac:dyDescent="0.2">
      <c r="C249" s="403"/>
      <c r="F249" s="404"/>
    </row>
    <row r="250" spans="3:6" s="394" customFormat="1" x14ac:dyDescent="0.2">
      <c r="C250" s="403"/>
      <c r="F250" s="404"/>
    </row>
    <row r="251" spans="3:6" s="394" customFormat="1" x14ac:dyDescent="0.2">
      <c r="C251" s="403"/>
      <c r="F251" s="404"/>
    </row>
    <row r="252" spans="3:6" s="394" customFormat="1" x14ac:dyDescent="0.2">
      <c r="C252" s="403"/>
      <c r="F252" s="404"/>
    </row>
    <row r="253" spans="3:6" s="394" customFormat="1" x14ac:dyDescent="0.2">
      <c r="C253" s="403"/>
      <c r="F253" s="404"/>
    </row>
    <row r="254" spans="3:6" s="394" customFormat="1" x14ac:dyDescent="0.2">
      <c r="C254" s="403"/>
      <c r="F254" s="404"/>
    </row>
    <row r="255" spans="3:6" s="394" customFormat="1" x14ac:dyDescent="0.2">
      <c r="C255" s="403"/>
      <c r="F255" s="404"/>
    </row>
    <row r="256" spans="3:6" s="394" customFormat="1" x14ac:dyDescent="0.2">
      <c r="C256" s="403"/>
      <c r="F256" s="404"/>
    </row>
    <row r="257" spans="3:6" s="394" customFormat="1" x14ac:dyDescent="0.2">
      <c r="C257" s="403"/>
      <c r="F257" s="404"/>
    </row>
    <row r="258" spans="3:6" s="394" customFormat="1" x14ac:dyDescent="0.2">
      <c r="C258" s="403"/>
      <c r="F258" s="404"/>
    </row>
    <row r="259" spans="3:6" s="394" customFormat="1" x14ac:dyDescent="0.2">
      <c r="C259" s="403"/>
      <c r="F259" s="404"/>
    </row>
    <row r="260" spans="3:6" s="394" customFormat="1" x14ac:dyDescent="0.2">
      <c r="C260" s="403"/>
      <c r="F260" s="404"/>
    </row>
    <row r="261" spans="3:6" s="394" customFormat="1" x14ac:dyDescent="0.2">
      <c r="C261" s="403"/>
      <c r="F261" s="404"/>
    </row>
    <row r="262" spans="3:6" s="394" customFormat="1" x14ac:dyDescent="0.2">
      <c r="C262" s="403"/>
      <c r="F262" s="404"/>
    </row>
    <row r="263" spans="3:6" s="394" customFormat="1" x14ac:dyDescent="0.2">
      <c r="C263" s="403"/>
      <c r="F263" s="404"/>
    </row>
    <row r="264" spans="3:6" s="394" customFormat="1" x14ac:dyDescent="0.2">
      <c r="C264" s="403"/>
      <c r="F264" s="404"/>
    </row>
    <row r="265" spans="3:6" s="394" customFormat="1" x14ac:dyDescent="0.2">
      <c r="C265" s="403"/>
      <c r="F265" s="404"/>
    </row>
    <row r="266" spans="3:6" s="394" customFormat="1" x14ac:dyDescent="0.2">
      <c r="C266" s="403"/>
      <c r="F266" s="404"/>
    </row>
    <row r="267" spans="3:6" s="394" customFormat="1" x14ac:dyDescent="0.2">
      <c r="C267" s="403"/>
      <c r="F267" s="404"/>
    </row>
    <row r="268" spans="3:6" s="394" customFormat="1" x14ac:dyDescent="0.2">
      <c r="C268" s="403"/>
      <c r="F268" s="404"/>
    </row>
    <row r="269" spans="3:6" s="394" customFormat="1" x14ac:dyDescent="0.2">
      <c r="C269" s="403"/>
      <c r="F269" s="404"/>
    </row>
    <row r="270" spans="3:6" s="394" customFormat="1" x14ac:dyDescent="0.2">
      <c r="C270" s="403"/>
      <c r="F270" s="404"/>
    </row>
    <row r="271" spans="3:6" s="394" customFormat="1" x14ac:dyDescent="0.2">
      <c r="C271" s="403"/>
      <c r="F271" s="404"/>
    </row>
    <row r="272" spans="3:6" s="394" customFormat="1" x14ac:dyDescent="0.2">
      <c r="C272" s="403"/>
      <c r="F272" s="404"/>
    </row>
    <row r="273" spans="3:6" s="394" customFormat="1" x14ac:dyDescent="0.2">
      <c r="C273" s="403"/>
      <c r="F273" s="404"/>
    </row>
    <row r="274" spans="3:6" s="394" customFormat="1" x14ac:dyDescent="0.2">
      <c r="C274" s="403"/>
      <c r="F274" s="404"/>
    </row>
    <row r="275" spans="3:6" s="394" customFormat="1" x14ac:dyDescent="0.2">
      <c r="C275" s="403"/>
      <c r="F275" s="404"/>
    </row>
    <row r="276" spans="3:6" s="394" customFormat="1" x14ac:dyDescent="0.2">
      <c r="C276" s="403"/>
      <c r="F276" s="404"/>
    </row>
    <row r="277" spans="3:6" s="394" customFormat="1" x14ac:dyDescent="0.2">
      <c r="C277" s="403"/>
      <c r="F277" s="404"/>
    </row>
    <row r="278" spans="3:6" s="394" customFormat="1" x14ac:dyDescent="0.2">
      <c r="C278" s="403"/>
      <c r="F278" s="404"/>
    </row>
    <row r="279" spans="3:6" s="394" customFormat="1" x14ac:dyDescent="0.2">
      <c r="C279" s="403"/>
      <c r="F279" s="404"/>
    </row>
    <row r="280" spans="3:6" s="394" customFormat="1" x14ac:dyDescent="0.2">
      <c r="C280" s="403"/>
      <c r="F280" s="404"/>
    </row>
    <row r="281" spans="3:6" s="394" customFormat="1" x14ac:dyDescent="0.2">
      <c r="C281" s="403"/>
      <c r="F281" s="404"/>
    </row>
    <row r="282" spans="3:6" s="394" customFormat="1" x14ac:dyDescent="0.2">
      <c r="C282" s="403"/>
      <c r="F282" s="404"/>
    </row>
    <row r="283" spans="3:6" s="394" customFormat="1" x14ac:dyDescent="0.2">
      <c r="C283" s="403"/>
      <c r="F283" s="404"/>
    </row>
    <row r="284" spans="3:6" s="394" customFormat="1" x14ac:dyDescent="0.2">
      <c r="C284" s="403"/>
      <c r="F284" s="404"/>
    </row>
    <row r="285" spans="3:6" s="394" customFormat="1" x14ac:dyDescent="0.2">
      <c r="C285" s="403"/>
      <c r="F285" s="404"/>
    </row>
    <row r="286" spans="3:6" s="394" customFormat="1" x14ac:dyDescent="0.2">
      <c r="C286" s="403"/>
      <c r="F286" s="404"/>
    </row>
    <row r="287" spans="3:6" s="394" customFormat="1" x14ac:dyDescent="0.2">
      <c r="C287" s="403"/>
      <c r="F287" s="404"/>
    </row>
    <row r="288" spans="3:6" s="394" customFormat="1" x14ac:dyDescent="0.2">
      <c r="C288" s="403"/>
      <c r="F288" s="404"/>
    </row>
    <row r="289" spans="3:6" s="394" customFormat="1" x14ac:dyDescent="0.2">
      <c r="C289" s="403"/>
      <c r="F289" s="404"/>
    </row>
    <row r="290" spans="3:6" s="394" customFormat="1" x14ac:dyDescent="0.2">
      <c r="C290" s="403"/>
      <c r="F290" s="404"/>
    </row>
    <row r="291" spans="3:6" s="394" customFormat="1" x14ac:dyDescent="0.2">
      <c r="C291" s="403"/>
      <c r="F291" s="404"/>
    </row>
    <row r="292" spans="3:6" s="394" customFormat="1" x14ac:dyDescent="0.2">
      <c r="C292" s="403"/>
      <c r="F292" s="404"/>
    </row>
    <row r="293" spans="3:6" s="394" customFormat="1" x14ac:dyDescent="0.2">
      <c r="C293" s="403"/>
      <c r="F293" s="404"/>
    </row>
    <row r="294" spans="3:6" s="394" customFormat="1" x14ac:dyDescent="0.2">
      <c r="C294" s="403"/>
      <c r="F294" s="404"/>
    </row>
    <row r="295" spans="3:6" s="394" customFormat="1" x14ac:dyDescent="0.2">
      <c r="C295" s="403"/>
      <c r="F295" s="404"/>
    </row>
    <row r="296" spans="3:6" s="394" customFormat="1" x14ac:dyDescent="0.2">
      <c r="C296" s="403"/>
      <c r="F296" s="404"/>
    </row>
    <row r="297" spans="3:6" s="394" customFormat="1" x14ac:dyDescent="0.2">
      <c r="C297" s="403"/>
      <c r="F297" s="404"/>
    </row>
    <row r="298" spans="3:6" s="394" customFormat="1" x14ac:dyDescent="0.2">
      <c r="C298" s="403"/>
      <c r="F298" s="404"/>
    </row>
    <row r="299" spans="3:6" s="394" customFormat="1" x14ac:dyDescent="0.2">
      <c r="C299" s="403"/>
      <c r="F299" s="404"/>
    </row>
    <row r="300" spans="3:6" s="394" customFormat="1" x14ac:dyDescent="0.2">
      <c r="C300" s="403"/>
      <c r="F300" s="404"/>
    </row>
    <row r="301" spans="3:6" s="394" customFormat="1" x14ac:dyDescent="0.2">
      <c r="C301" s="403"/>
      <c r="F301" s="404"/>
    </row>
    <row r="302" spans="3:6" s="394" customFormat="1" x14ac:dyDescent="0.2">
      <c r="C302" s="403"/>
      <c r="F302" s="404"/>
    </row>
    <row r="303" spans="3:6" s="394" customFormat="1" x14ac:dyDescent="0.2">
      <c r="C303" s="403"/>
      <c r="F303" s="404"/>
    </row>
    <row r="304" spans="3:6" s="394" customFormat="1" x14ac:dyDescent="0.2">
      <c r="C304" s="403"/>
      <c r="F304" s="404"/>
    </row>
    <row r="305" spans="3:6" s="394" customFormat="1" x14ac:dyDescent="0.2">
      <c r="C305" s="403"/>
      <c r="F305" s="404"/>
    </row>
    <row r="306" spans="3:6" s="394" customFormat="1" x14ac:dyDescent="0.2">
      <c r="C306" s="403"/>
      <c r="F306" s="404"/>
    </row>
    <row r="307" spans="3:6" s="394" customFormat="1" x14ac:dyDescent="0.2">
      <c r="C307" s="403"/>
      <c r="F307" s="404"/>
    </row>
    <row r="308" spans="3:6" s="394" customFormat="1" x14ac:dyDescent="0.2">
      <c r="C308" s="403"/>
      <c r="F308" s="404"/>
    </row>
    <row r="309" spans="3:6" s="394" customFormat="1" x14ac:dyDescent="0.2">
      <c r="C309" s="403"/>
      <c r="F309" s="404"/>
    </row>
    <row r="310" spans="3:6" s="394" customFormat="1" x14ac:dyDescent="0.2">
      <c r="C310" s="403"/>
      <c r="F310" s="404"/>
    </row>
    <row r="311" spans="3:6" s="394" customFormat="1" x14ac:dyDescent="0.2">
      <c r="C311" s="403"/>
      <c r="F311" s="404"/>
    </row>
    <row r="312" spans="3:6" s="394" customFormat="1" x14ac:dyDescent="0.2">
      <c r="C312" s="403"/>
      <c r="F312" s="404"/>
    </row>
    <row r="313" spans="3:6" s="394" customFormat="1" x14ac:dyDescent="0.2">
      <c r="C313" s="403"/>
      <c r="F313" s="404"/>
    </row>
    <row r="314" spans="3:6" s="394" customFormat="1" x14ac:dyDescent="0.2">
      <c r="C314" s="403"/>
      <c r="F314" s="404"/>
    </row>
    <row r="315" spans="3:6" s="394" customFormat="1" x14ac:dyDescent="0.2">
      <c r="C315" s="403"/>
      <c r="F315" s="404"/>
    </row>
    <row r="316" spans="3:6" s="394" customFormat="1" x14ac:dyDescent="0.2">
      <c r="C316" s="403"/>
      <c r="F316" s="404"/>
    </row>
    <row r="317" spans="3:6" s="394" customFormat="1" x14ac:dyDescent="0.2">
      <c r="C317" s="403"/>
      <c r="F317" s="404"/>
    </row>
    <row r="318" spans="3:6" s="394" customFormat="1" x14ac:dyDescent="0.2">
      <c r="C318" s="403"/>
      <c r="F318" s="404"/>
    </row>
    <row r="319" spans="3:6" s="394" customFormat="1" x14ac:dyDescent="0.2">
      <c r="C319" s="403"/>
      <c r="F319" s="404"/>
    </row>
    <row r="320" spans="3:6" s="394" customFormat="1" x14ac:dyDescent="0.2">
      <c r="C320" s="403"/>
      <c r="F320" s="404"/>
    </row>
    <row r="321" spans="3:6" s="394" customFormat="1" x14ac:dyDescent="0.2">
      <c r="C321" s="403"/>
      <c r="F321" s="404"/>
    </row>
    <row r="322" spans="3:6" s="394" customFormat="1" x14ac:dyDescent="0.2">
      <c r="C322" s="403"/>
      <c r="F322" s="404"/>
    </row>
    <row r="323" spans="3:6" s="394" customFormat="1" x14ac:dyDescent="0.2">
      <c r="C323" s="403"/>
      <c r="F323" s="404"/>
    </row>
    <row r="324" spans="3:6" s="394" customFormat="1" x14ac:dyDescent="0.2">
      <c r="C324" s="403"/>
      <c r="F324" s="404"/>
    </row>
    <row r="325" spans="3:6" s="394" customFormat="1" x14ac:dyDescent="0.2">
      <c r="C325" s="403"/>
      <c r="F325" s="404"/>
    </row>
    <row r="326" spans="3:6" s="394" customFormat="1" x14ac:dyDescent="0.2">
      <c r="C326" s="403"/>
      <c r="F326" s="404"/>
    </row>
    <row r="327" spans="3:6" s="394" customFormat="1" x14ac:dyDescent="0.2">
      <c r="C327" s="403"/>
      <c r="F327" s="404"/>
    </row>
    <row r="328" spans="3:6" s="394" customFormat="1" x14ac:dyDescent="0.2">
      <c r="C328" s="403"/>
      <c r="F328" s="404"/>
    </row>
    <row r="329" spans="3:6" s="394" customFormat="1" x14ac:dyDescent="0.2">
      <c r="C329" s="403"/>
      <c r="F329" s="404"/>
    </row>
    <row r="330" spans="3:6" s="394" customFormat="1" x14ac:dyDescent="0.2">
      <c r="C330" s="403"/>
      <c r="F330" s="404"/>
    </row>
    <row r="331" spans="3:6" s="394" customFormat="1" x14ac:dyDescent="0.2">
      <c r="C331" s="403"/>
      <c r="F331" s="404"/>
    </row>
    <row r="332" spans="3:6" s="394" customFormat="1" x14ac:dyDescent="0.2">
      <c r="C332" s="403"/>
      <c r="F332" s="404"/>
    </row>
    <row r="333" spans="3:6" s="394" customFormat="1" x14ac:dyDescent="0.2">
      <c r="C333" s="403"/>
      <c r="F333" s="404"/>
    </row>
    <row r="334" spans="3:6" s="394" customFormat="1" x14ac:dyDescent="0.2">
      <c r="C334" s="403"/>
      <c r="F334" s="404"/>
    </row>
    <row r="335" spans="3:6" s="394" customFormat="1" x14ac:dyDescent="0.2">
      <c r="C335" s="403"/>
      <c r="F335" s="404"/>
    </row>
    <row r="336" spans="3:6" s="394" customFormat="1" x14ac:dyDescent="0.2">
      <c r="C336" s="403"/>
      <c r="F336" s="404"/>
    </row>
    <row r="337" spans="3:6" s="394" customFormat="1" x14ac:dyDescent="0.2">
      <c r="C337" s="403"/>
      <c r="F337" s="404"/>
    </row>
    <row r="338" spans="3:6" s="394" customFormat="1" x14ac:dyDescent="0.2">
      <c r="C338" s="403"/>
      <c r="F338" s="404"/>
    </row>
    <row r="339" spans="3:6" s="394" customFormat="1" x14ac:dyDescent="0.2">
      <c r="C339" s="403"/>
      <c r="F339" s="404"/>
    </row>
    <row r="340" spans="3:6" s="394" customFormat="1" x14ac:dyDescent="0.2">
      <c r="C340" s="403"/>
      <c r="F340" s="404"/>
    </row>
    <row r="341" spans="3:6" s="394" customFormat="1" x14ac:dyDescent="0.2">
      <c r="C341" s="403"/>
      <c r="F341" s="404"/>
    </row>
    <row r="342" spans="3:6" s="394" customFormat="1" x14ac:dyDescent="0.2">
      <c r="C342" s="403"/>
      <c r="F342" s="404"/>
    </row>
    <row r="343" spans="3:6" s="394" customFormat="1" x14ac:dyDescent="0.2">
      <c r="C343" s="403"/>
      <c r="F343" s="404"/>
    </row>
    <row r="344" spans="3:6" s="394" customFormat="1" x14ac:dyDescent="0.2">
      <c r="C344" s="403"/>
      <c r="F344" s="404"/>
    </row>
    <row r="345" spans="3:6" s="394" customFormat="1" x14ac:dyDescent="0.2">
      <c r="C345" s="403"/>
      <c r="F345" s="404"/>
    </row>
    <row r="346" spans="3:6" s="394" customFormat="1" x14ac:dyDescent="0.2">
      <c r="C346" s="403"/>
      <c r="F346" s="404"/>
    </row>
    <row r="347" spans="3:6" s="394" customFormat="1" x14ac:dyDescent="0.2">
      <c r="C347" s="403"/>
      <c r="F347" s="404"/>
    </row>
    <row r="348" spans="3:6" s="394" customFormat="1" x14ac:dyDescent="0.2">
      <c r="C348" s="403"/>
      <c r="F348" s="404"/>
    </row>
    <row r="349" spans="3:6" s="394" customFormat="1" x14ac:dyDescent="0.2">
      <c r="C349" s="403"/>
      <c r="F349" s="404"/>
    </row>
    <row r="350" spans="3:6" s="394" customFormat="1" x14ac:dyDescent="0.2">
      <c r="C350" s="403"/>
      <c r="F350" s="404"/>
    </row>
    <row r="351" spans="3:6" s="394" customFormat="1" x14ac:dyDescent="0.2">
      <c r="C351" s="403"/>
      <c r="F351" s="404"/>
    </row>
    <row r="352" spans="3:6" s="394" customFormat="1" x14ac:dyDescent="0.2">
      <c r="C352" s="403"/>
      <c r="F352" s="404"/>
    </row>
    <row r="353" spans="3:6" s="394" customFormat="1" x14ac:dyDescent="0.2">
      <c r="C353" s="403"/>
      <c r="F353" s="404"/>
    </row>
    <row r="354" spans="3:6" s="394" customFormat="1" x14ac:dyDescent="0.2">
      <c r="C354" s="403"/>
      <c r="F354" s="404"/>
    </row>
    <row r="355" spans="3:6" s="394" customFormat="1" x14ac:dyDescent="0.2">
      <c r="C355" s="403"/>
      <c r="F355" s="404"/>
    </row>
    <row r="356" spans="3:6" s="394" customFormat="1" x14ac:dyDescent="0.2">
      <c r="C356" s="403"/>
      <c r="F356" s="404"/>
    </row>
    <row r="357" spans="3:6" s="394" customFormat="1" x14ac:dyDescent="0.2">
      <c r="C357" s="403"/>
      <c r="F357" s="404"/>
    </row>
    <row r="358" spans="3:6" s="394" customFormat="1" x14ac:dyDescent="0.2">
      <c r="C358" s="403"/>
      <c r="F358" s="404"/>
    </row>
    <row r="359" spans="3:6" s="394" customFormat="1" x14ac:dyDescent="0.2">
      <c r="C359" s="403"/>
      <c r="F359" s="404"/>
    </row>
    <row r="360" spans="3:6" s="394" customFormat="1" x14ac:dyDescent="0.2">
      <c r="C360" s="403"/>
      <c r="F360" s="404"/>
    </row>
    <row r="361" spans="3:6" s="394" customFormat="1" x14ac:dyDescent="0.2">
      <c r="C361" s="403"/>
      <c r="F361" s="404"/>
    </row>
    <row r="362" spans="3:6" s="394" customFormat="1" x14ac:dyDescent="0.2">
      <c r="C362" s="403"/>
      <c r="F362" s="404"/>
    </row>
    <row r="363" spans="3:6" s="394" customFormat="1" x14ac:dyDescent="0.2">
      <c r="C363" s="403"/>
      <c r="F363" s="404"/>
    </row>
    <row r="364" spans="3:6" s="394" customFormat="1" x14ac:dyDescent="0.2">
      <c r="C364" s="403"/>
      <c r="F364" s="404"/>
    </row>
    <row r="365" spans="3:6" s="394" customFormat="1" x14ac:dyDescent="0.2">
      <c r="C365" s="403"/>
      <c r="F365" s="404"/>
    </row>
    <row r="366" spans="3:6" s="394" customFormat="1" x14ac:dyDescent="0.2">
      <c r="C366" s="403"/>
      <c r="F366" s="404"/>
    </row>
    <row r="367" spans="3:6" s="394" customFormat="1" x14ac:dyDescent="0.2">
      <c r="C367" s="403"/>
      <c r="F367" s="404"/>
    </row>
    <row r="368" spans="3:6" s="394" customFormat="1" x14ac:dyDescent="0.2">
      <c r="C368" s="403"/>
      <c r="F368" s="404"/>
    </row>
    <row r="369" spans="3:6" s="394" customFormat="1" x14ac:dyDescent="0.2">
      <c r="C369" s="403"/>
      <c r="F369" s="404"/>
    </row>
    <row r="370" spans="3:6" s="394" customFormat="1" x14ac:dyDescent="0.2">
      <c r="C370" s="403"/>
      <c r="F370" s="404"/>
    </row>
    <row r="371" spans="3:6" s="394" customFormat="1" x14ac:dyDescent="0.2">
      <c r="C371" s="403"/>
      <c r="F371" s="404"/>
    </row>
    <row r="372" spans="3:6" s="394" customFormat="1" x14ac:dyDescent="0.2">
      <c r="C372" s="403"/>
      <c r="F372" s="404"/>
    </row>
    <row r="373" spans="3:6" s="394" customFormat="1" x14ac:dyDescent="0.2">
      <c r="C373" s="403"/>
      <c r="F373" s="404"/>
    </row>
    <row r="374" spans="3:6" s="394" customFormat="1" x14ac:dyDescent="0.2">
      <c r="C374" s="403"/>
      <c r="F374" s="404"/>
    </row>
    <row r="375" spans="3:6" s="394" customFormat="1" x14ac:dyDescent="0.2">
      <c r="C375" s="403"/>
      <c r="F375" s="404"/>
    </row>
    <row r="376" spans="3:6" s="394" customFormat="1" x14ac:dyDescent="0.2">
      <c r="C376" s="403"/>
      <c r="F376" s="404"/>
    </row>
    <row r="377" spans="3:6" s="394" customFormat="1" x14ac:dyDescent="0.2">
      <c r="C377" s="403"/>
      <c r="F377" s="404"/>
    </row>
    <row r="378" spans="3:6" s="394" customFormat="1" x14ac:dyDescent="0.2">
      <c r="C378" s="403"/>
      <c r="F378" s="404"/>
    </row>
    <row r="379" spans="3:6" s="394" customFormat="1" x14ac:dyDescent="0.2">
      <c r="C379" s="403"/>
      <c r="F379" s="404"/>
    </row>
    <row r="380" spans="3:6" s="394" customFormat="1" x14ac:dyDescent="0.2">
      <c r="C380" s="403"/>
      <c r="F380" s="404"/>
    </row>
    <row r="381" spans="3:6" s="394" customFormat="1" x14ac:dyDescent="0.2">
      <c r="C381" s="403"/>
      <c r="F381" s="404"/>
    </row>
    <row r="382" spans="3:6" s="394" customFormat="1" x14ac:dyDescent="0.2">
      <c r="C382" s="403"/>
      <c r="F382" s="404"/>
    </row>
    <row r="383" spans="3:6" s="394" customFormat="1" x14ac:dyDescent="0.2">
      <c r="C383" s="403"/>
      <c r="F383" s="404"/>
    </row>
    <row r="384" spans="3:6" s="394" customFormat="1" x14ac:dyDescent="0.2">
      <c r="C384" s="403"/>
      <c r="F384" s="404"/>
    </row>
    <row r="385" spans="3:6" s="394" customFormat="1" x14ac:dyDescent="0.2">
      <c r="C385" s="403"/>
      <c r="F385" s="404"/>
    </row>
    <row r="386" spans="3:6" s="394" customFormat="1" x14ac:dyDescent="0.2">
      <c r="C386" s="403"/>
      <c r="F386" s="404"/>
    </row>
    <row r="387" spans="3:6" s="394" customFormat="1" x14ac:dyDescent="0.2">
      <c r="C387" s="403"/>
      <c r="F387" s="404"/>
    </row>
    <row r="388" spans="3:6" s="394" customFormat="1" x14ac:dyDescent="0.2">
      <c r="C388" s="403"/>
      <c r="F388" s="404"/>
    </row>
    <row r="389" spans="3:6" s="394" customFormat="1" x14ac:dyDescent="0.2">
      <c r="C389" s="403"/>
      <c r="F389" s="404"/>
    </row>
    <row r="390" spans="3:6" s="394" customFormat="1" x14ac:dyDescent="0.2">
      <c r="C390" s="403"/>
      <c r="F390" s="404"/>
    </row>
    <row r="391" spans="3:6" s="394" customFormat="1" x14ac:dyDescent="0.2">
      <c r="C391" s="403"/>
      <c r="F391" s="404"/>
    </row>
    <row r="392" spans="3:6" s="394" customFormat="1" x14ac:dyDescent="0.2">
      <c r="C392" s="403"/>
      <c r="F392" s="404"/>
    </row>
    <row r="393" spans="3:6" s="394" customFormat="1" x14ac:dyDescent="0.2">
      <c r="C393" s="403"/>
      <c r="F393" s="404"/>
    </row>
    <row r="394" spans="3:6" s="394" customFormat="1" x14ac:dyDescent="0.2">
      <c r="C394" s="403"/>
      <c r="F394" s="404"/>
    </row>
    <row r="395" spans="3:6" s="394" customFormat="1" x14ac:dyDescent="0.2">
      <c r="C395" s="403"/>
      <c r="F395" s="404"/>
    </row>
    <row r="396" spans="3:6" s="394" customFormat="1" x14ac:dyDescent="0.2">
      <c r="C396" s="403"/>
      <c r="F396" s="404"/>
    </row>
    <row r="397" spans="3:6" s="394" customFormat="1" x14ac:dyDescent="0.2">
      <c r="C397" s="403"/>
      <c r="F397" s="404"/>
    </row>
    <row r="398" spans="3:6" s="394" customFormat="1" x14ac:dyDescent="0.2">
      <c r="C398" s="403"/>
      <c r="F398" s="404"/>
    </row>
    <row r="399" spans="3:6" s="394" customFormat="1" x14ac:dyDescent="0.2">
      <c r="C399" s="403"/>
      <c r="F399" s="404"/>
    </row>
    <row r="400" spans="3:6" s="394" customFormat="1" x14ac:dyDescent="0.2">
      <c r="C400" s="403"/>
      <c r="F400" s="404"/>
    </row>
    <row r="401" spans="3:6" s="394" customFormat="1" x14ac:dyDescent="0.2">
      <c r="C401" s="403"/>
      <c r="F401" s="404"/>
    </row>
    <row r="402" spans="3:6" s="394" customFormat="1" x14ac:dyDescent="0.2">
      <c r="C402" s="403"/>
      <c r="F402" s="404"/>
    </row>
    <row r="403" spans="3:6" s="394" customFormat="1" x14ac:dyDescent="0.2">
      <c r="C403" s="403"/>
      <c r="F403" s="404"/>
    </row>
    <row r="404" spans="3:6" s="394" customFormat="1" x14ac:dyDescent="0.2">
      <c r="C404" s="403"/>
      <c r="F404" s="404"/>
    </row>
    <row r="405" spans="3:6" s="394" customFormat="1" x14ac:dyDescent="0.2">
      <c r="C405" s="403"/>
      <c r="F405" s="404"/>
    </row>
    <row r="406" spans="3:6" s="394" customFormat="1" x14ac:dyDescent="0.2">
      <c r="C406" s="403"/>
      <c r="F406" s="404"/>
    </row>
    <row r="407" spans="3:6" s="394" customFormat="1" x14ac:dyDescent="0.2">
      <c r="C407" s="403"/>
      <c r="F407" s="404"/>
    </row>
    <row r="408" spans="3:6" s="394" customFormat="1" x14ac:dyDescent="0.2">
      <c r="C408" s="403"/>
      <c r="F408" s="404"/>
    </row>
    <row r="409" spans="3:6" s="394" customFormat="1" x14ac:dyDescent="0.2">
      <c r="C409" s="403"/>
      <c r="F409" s="404"/>
    </row>
    <row r="410" spans="3:6" s="394" customFormat="1" x14ac:dyDescent="0.2">
      <c r="C410" s="403"/>
      <c r="F410" s="404"/>
    </row>
    <row r="411" spans="3:6" s="394" customFormat="1" x14ac:dyDescent="0.2">
      <c r="C411" s="403"/>
      <c r="F411" s="404"/>
    </row>
    <row r="412" spans="3:6" s="394" customFormat="1" x14ac:dyDescent="0.2">
      <c r="C412" s="403"/>
      <c r="F412" s="404"/>
    </row>
    <row r="413" spans="3:6" s="394" customFormat="1" x14ac:dyDescent="0.2">
      <c r="C413" s="403"/>
      <c r="F413" s="404"/>
    </row>
    <row r="414" spans="3:6" s="394" customFormat="1" x14ac:dyDescent="0.2">
      <c r="C414" s="403"/>
      <c r="F414" s="404"/>
    </row>
    <row r="415" spans="3:6" s="394" customFormat="1" x14ac:dyDescent="0.2">
      <c r="C415" s="403"/>
      <c r="F415" s="404"/>
    </row>
    <row r="416" spans="3:6" s="394" customFormat="1" x14ac:dyDescent="0.2">
      <c r="C416" s="403"/>
      <c r="F416" s="404"/>
    </row>
    <row r="417" spans="3:6" s="394" customFormat="1" x14ac:dyDescent="0.2">
      <c r="C417" s="403"/>
      <c r="F417" s="404"/>
    </row>
    <row r="418" spans="3:6" s="394" customFormat="1" x14ac:dyDescent="0.2">
      <c r="C418" s="403"/>
      <c r="F418" s="404"/>
    </row>
    <row r="419" spans="3:6" s="394" customFormat="1" x14ac:dyDescent="0.2">
      <c r="C419" s="403"/>
      <c r="F419" s="404"/>
    </row>
    <row r="420" spans="3:6" s="394" customFormat="1" x14ac:dyDescent="0.2">
      <c r="C420" s="403"/>
      <c r="F420" s="404"/>
    </row>
    <row r="421" spans="3:6" s="394" customFormat="1" x14ac:dyDescent="0.2">
      <c r="C421" s="403"/>
      <c r="F421" s="404"/>
    </row>
    <row r="422" spans="3:6" s="394" customFormat="1" x14ac:dyDescent="0.2">
      <c r="C422" s="403"/>
      <c r="F422" s="404"/>
    </row>
    <row r="423" spans="3:6" s="394" customFormat="1" x14ac:dyDescent="0.2">
      <c r="C423" s="403"/>
      <c r="F423" s="404"/>
    </row>
    <row r="424" spans="3:6" s="394" customFormat="1" x14ac:dyDescent="0.2">
      <c r="C424" s="403"/>
      <c r="F424" s="404"/>
    </row>
    <row r="425" spans="3:6" s="394" customFormat="1" x14ac:dyDescent="0.2">
      <c r="C425" s="403"/>
      <c r="F425" s="404"/>
    </row>
    <row r="426" spans="3:6" s="394" customFormat="1" x14ac:dyDescent="0.2">
      <c r="C426" s="403"/>
      <c r="F426" s="404"/>
    </row>
    <row r="427" spans="3:6" s="394" customFormat="1" x14ac:dyDescent="0.2">
      <c r="C427" s="403"/>
      <c r="F427" s="404"/>
    </row>
    <row r="428" spans="3:6" s="394" customFormat="1" x14ac:dyDescent="0.2">
      <c r="C428" s="403"/>
      <c r="F428" s="404"/>
    </row>
    <row r="429" spans="3:6" s="394" customFormat="1" x14ac:dyDescent="0.2">
      <c r="C429" s="403"/>
      <c r="F429" s="404"/>
    </row>
    <row r="430" spans="3:6" s="394" customFormat="1" x14ac:dyDescent="0.2">
      <c r="C430" s="403"/>
      <c r="F430" s="404"/>
    </row>
    <row r="431" spans="3:6" s="394" customFormat="1" x14ac:dyDescent="0.2">
      <c r="C431" s="403"/>
      <c r="F431" s="404"/>
    </row>
    <row r="432" spans="3:6" s="394" customFormat="1" x14ac:dyDescent="0.2">
      <c r="C432" s="403"/>
      <c r="F432" s="404"/>
    </row>
    <row r="433" spans="3:6" s="394" customFormat="1" x14ac:dyDescent="0.2">
      <c r="C433" s="403"/>
      <c r="F433" s="404"/>
    </row>
    <row r="434" spans="3:6" s="394" customFormat="1" x14ac:dyDescent="0.2">
      <c r="C434" s="403"/>
      <c r="F434" s="404"/>
    </row>
    <row r="435" spans="3:6" s="394" customFormat="1" x14ac:dyDescent="0.2">
      <c r="C435" s="403"/>
      <c r="F435" s="404"/>
    </row>
    <row r="436" spans="3:6" s="394" customFormat="1" x14ac:dyDescent="0.2">
      <c r="C436" s="403"/>
      <c r="F436" s="404"/>
    </row>
    <row r="437" spans="3:6" s="394" customFormat="1" x14ac:dyDescent="0.2">
      <c r="C437" s="403"/>
      <c r="F437" s="404"/>
    </row>
    <row r="438" spans="3:6" s="394" customFormat="1" x14ac:dyDescent="0.2">
      <c r="C438" s="403"/>
      <c r="F438" s="404"/>
    </row>
    <row r="439" spans="3:6" s="394" customFormat="1" x14ac:dyDescent="0.2">
      <c r="C439" s="403"/>
      <c r="F439" s="404"/>
    </row>
    <row r="440" spans="3:6" s="394" customFormat="1" x14ac:dyDescent="0.2">
      <c r="C440" s="403"/>
      <c r="F440" s="404"/>
    </row>
    <row r="441" spans="3:6" s="394" customFormat="1" x14ac:dyDescent="0.2">
      <c r="C441" s="403"/>
      <c r="F441" s="404"/>
    </row>
    <row r="442" spans="3:6" s="394" customFormat="1" x14ac:dyDescent="0.2">
      <c r="C442" s="403"/>
      <c r="F442" s="404"/>
    </row>
    <row r="443" spans="3:6" s="394" customFormat="1" x14ac:dyDescent="0.2">
      <c r="C443" s="403"/>
      <c r="F443" s="404"/>
    </row>
    <row r="444" spans="3:6" s="394" customFormat="1" x14ac:dyDescent="0.2">
      <c r="C444" s="403"/>
      <c r="F444" s="404"/>
    </row>
    <row r="445" spans="3:6" s="394" customFormat="1" x14ac:dyDescent="0.2">
      <c r="C445" s="403"/>
      <c r="F445" s="404"/>
    </row>
    <row r="446" spans="3:6" s="394" customFormat="1" x14ac:dyDescent="0.2">
      <c r="C446" s="403"/>
      <c r="F446" s="404"/>
    </row>
    <row r="447" spans="3:6" s="394" customFormat="1" x14ac:dyDescent="0.2">
      <c r="C447" s="403"/>
      <c r="F447" s="404"/>
    </row>
    <row r="448" spans="3:6" s="394" customFormat="1" x14ac:dyDescent="0.2">
      <c r="C448" s="403"/>
      <c r="F448" s="404"/>
    </row>
    <row r="449" spans="3:6" s="394" customFormat="1" x14ac:dyDescent="0.2">
      <c r="C449" s="403"/>
      <c r="F449" s="404"/>
    </row>
    <row r="450" spans="3:6" s="394" customFormat="1" x14ac:dyDescent="0.2">
      <c r="C450" s="403"/>
      <c r="F450" s="404"/>
    </row>
    <row r="451" spans="3:6" s="394" customFormat="1" x14ac:dyDescent="0.2">
      <c r="C451" s="403"/>
      <c r="F451" s="404"/>
    </row>
    <row r="452" spans="3:6" s="394" customFormat="1" x14ac:dyDescent="0.2">
      <c r="C452" s="403"/>
      <c r="F452" s="404"/>
    </row>
    <row r="453" spans="3:6" s="394" customFormat="1" x14ac:dyDescent="0.2">
      <c r="C453" s="403"/>
      <c r="F453" s="404"/>
    </row>
    <row r="454" spans="3:6" s="394" customFormat="1" x14ac:dyDescent="0.2">
      <c r="C454" s="403"/>
      <c r="F454" s="404"/>
    </row>
    <row r="455" spans="3:6" s="394" customFormat="1" x14ac:dyDescent="0.2">
      <c r="C455" s="403"/>
      <c r="F455" s="404"/>
    </row>
    <row r="456" spans="3:6" s="394" customFormat="1" x14ac:dyDescent="0.2">
      <c r="C456" s="403"/>
      <c r="F456" s="404"/>
    </row>
    <row r="457" spans="3:6" s="394" customFormat="1" x14ac:dyDescent="0.2">
      <c r="C457" s="403"/>
      <c r="F457" s="404"/>
    </row>
    <row r="458" spans="3:6" s="394" customFormat="1" x14ac:dyDescent="0.2">
      <c r="C458" s="403"/>
      <c r="F458" s="404"/>
    </row>
    <row r="459" spans="3:6" s="394" customFormat="1" x14ac:dyDescent="0.2">
      <c r="C459" s="403"/>
      <c r="F459" s="404"/>
    </row>
    <row r="460" spans="3:6" s="394" customFormat="1" x14ac:dyDescent="0.2">
      <c r="C460" s="403"/>
      <c r="F460" s="404"/>
    </row>
    <row r="461" spans="3:6" s="394" customFormat="1" x14ac:dyDescent="0.2">
      <c r="C461" s="403"/>
      <c r="F461" s="404"/>
    </row>
    <row r="462" spans="3:6" s="394" customFormat="1" x14ac:dyDescent="0.2">
      <c r="C462" s="403"/>
      <c r="F462" s="404"/>
    </row>
    <row r="463" spans="3:6" s="394" customFormat="1" x14ac:dyDescent="0.2">
      <c r="C463" s="403"/>
      <c r="F463" s="404"/>
    </row>
    <row r="464" spans="3:6" s="394" customFormat="1" x14ac:dyDescent="0.2">
      <c r="C464" s="403"/>
      <c r="F464" s="404"/>
    </row>
    <row r="465" spans="3:6" s="394" customFormat="1" x14ac:dyDescent="0.2">
      <c r="C465" s="403"/>
      <c r="F465" s="404"/>
    </row>
    <row r="466" spans="3:6" s="394" customFormat="1" x14ac:dyDescent="0.2">
      <c r="C466" s="403"/>
      <c r="F466" s="404"/>
    </row>
    <row r="467" spans="3:6" s="394" customFormat="1" x14ac:dyDescent="0.2">
      <c r="C467" s="403"/>
      <c r="F467" s="404"/>
    </row>
    <row r="468" spans="3:6" s="394" customFormat="1" x14ac:dyDescent="0.2">
      <c r="C468" s="403"/>
      <c r="F468" s="404"/>
    </row>
    <row r="469" spans="3:6" s="394" customFormat="1" x14ac:dyDescent="0.2">
      <c r="C469" s="403"/>
      <c r="F469" s="404"/>
    </row>
    <row r="470" spans="3:6" s="394" customFormat="1" x14ac:dyDescent="0.2">
      <c r="C470" s="403"/>
      <c r="F470" s="404"/>
    </row>
    <row r="471" spans="3:6" s="394" customFormat="1" x14ac:dyDescent="0.2">
      <c r="C471" s="403"/>
      <c r="F471" s="404"/>
    </row>
    <row r="472" spans="3:6" s="394" customFormat="1" x14ac:dyDescent="0.2">
      <c r="C472" s="403"/>
      <c r="F472" s="404"/>
    </row>
    <row r="473" spans="3:6" s="394" customFormat="1" x14ac:dyDescent="0.2">
      <c r="C473" s="403"/>
      <c r="F473" s="404"/>
    </row>
    <row r="474" spans="3:6" s="394" customFormat="1" x14ac:dyDescent="0.2">
      <c r="C474" s="403"/>
      <c r="F474" s="404"/>
    </row>
    <row r="475" spans="3:6" s="394" customFormat="1" x14ac:dyDescent="0.2">
      <c r="C475" s="403"/>
      <c r="F475" s="404"/>
    </row>
    <row r="476" spans="3:6" s="394" customFormat="1" x14ac:dyDescent="0.2">
      <c r="C476" s="403"/>
      <c r="F476" s="404"/>
    </row>
    <row r="477" spans="3:6" s="394" customFormat="1" x14ac:dyDescent="0.2">
      <c r="C477" s="403"/>
      <c r="F477" s="404"/>
    </row>
    <row r="478" spans="3:6" s="394" customFormat="1" x14ac:dyDescent="0.2">
      <c r="C478" s="403"/>
      <c r="F478" s="404"/>
    </row>
    <row r="479" spans="3:6" s="394" customFormat="1" x14ac:dyDescent="0.2">
      <c r="C479" s="403"/>
      <c r="F479" s="404"/>
    </row>
    <row r="480" spans="3:6" s="394" customFormat="1" x14ac:dyDescent="0.2">
      <c r="C480" s="403"/>
      <c r="F480" s="404"/>
    </row>
    <row r="481" spans="3:6" s="394" customFormat="1" x14ac:dyDescent="0.2">
      <c r="C481" s="403"/>
      <c r="F481" s="404"/>
    </row>
    <row r="482" spans="3:6" s="394" customFormat="1" x14ac:dyDescent="0.2">
      <c r="C482" s="403"/>
      <c r="F482" s="404"/>
    </row>
    <row r="483" spans="3:6" s="394" customFormat="1" x14ac:dyDescent="0.2">
      <c r="C483" s="403"/>
      <c r="F483" s="404"/>
    </row>
    <row r="484" spans="3:6" s="394" customFormat="1" x14ac:dyDescent="0.2">
      <c r="C484" s="403"/>
      <c r="F484" s="404"/>
    </row>
    <row r="485" spans="3:6" s="394" customFormat="1" x14ac:dyDescent="0.2">
      <c r="C485" s="403"/>
      <c r="F485" s="404"/>
    </row>
    <row r="486" spans="3:6" s="394" customFormat="1" x14ac:dyDescent="0.2">
      <c r="C486" s="403"/>
      <c r="F486" s="404"/>
    </row>
    <row r="487" spans="3:6" s="394" customFormat="1" x14ac:dyDescent="0.2">
      <c r="C487" s="403"/>
      <c r="F487" s="404"/>
    </row>
    <row r="488" spans="3:6" s="394" customFormat="1" x14ac:dyDescent="0.2">
      <c r="C488" s="403"/>
      <c r="F488" s="404"/>
    </row>
    <row r="489" spans="3:6" s="394" customFormat="1" x14ac:dyDescent="0.2">
      <c r="C489" s="403"/>
      <c r="F489" s="404"/>
    </row>
    <row r="490" spans="3:6" s="394" customFormat="1" x14ac:dyDescent="0.2">
      <c r="C490" s="403"/>
      <c r="F490" s="404"/>
    </row>
    <row r="491" spans="3:6" s="394" customFormat="1" x14ac:dyDescent="0.2">
      <c r="C491" s="403"/>
      <c r="F491" s="404"/>
    </row>
    <row r="492" spans="3:6" s="394" customFormat="1" x14ac:dyDescent="0.2">
      <c r="C492" s="403"/>
      <c r="F492" s="404"/>
    </row>
    <row r="493" spans="3:6" s="394" customFormat="1" x14ac:dyDescent="0.2">
      <c r="C493" s="403"/>
      <c r="F493" s="404"/>
    </row>
    <row r="494" spans="3:6" s="394" customFormat="1" x14ac:dyDescent="0.2">
      <c r="C494" s="403"/>
      <c r="F494" s="404"/>
    </row>
    <row r="495" spans="3:6" s="394" customFormat="1" x14ac:dyDescent="0.2">
      <c r="C495" s="403"/>
      <c r="F495" s="404"/>
    </row>
    <row r="496" spans="3:6" s="394" customFormat="1" x14ac:dyDescent="0.2">
      <c r="C496" s="403"/>
      <c r="F496" s="404"/>
    </row>
    <row r="497" spans="3:6" s="394" customFormat="1" x14ac:dyDescent="0.2">
      <c r="C497" s="403"/>
      <c r="F497" s="404"/>
    </row>
    <row r="498" spans="3:6" s="394" customFormat="1" x14ac:dyDescent="0.2">
      <c r="C498" s="403"/>
      <c r="F498" s="404"/>
    </row>
    <row r="499" spans="3:6" s="394" customFormat="1" x14ac:dyDescent="0.2">
      <c r="C499" s="403"/>
      <c r="F499" s="404"/>
    </row>
    <row r="500" spans="3:6" s="394" customFormat="1" x14ac:dyDescent="0.2">
      <c r="C500" s="403"/>
      <c r="F500" s="404"/>
    </row>
    <row r="501" spans="3:6" s="394" customFormat="1" x14ac:dyDescent="0.2">
      <c r="C501" s="403"/>
      <c r="F501" s="404"/>
    </row>
    <row r="502" spans="3:6" s="394" customFormat="1" x14ac:dyDescent="0.2">
      <c r="C502" s="403"/>
      <c r="F502" s="404"/>
    </row>
    <row r="503" spans="3:6" s="394" customFormat="1" x14ac:dyDescent="0.2">
      <c r="C503" s="403"/>
      <c r="F503" s="404"/>
    </row>
    <row r="504" spans="3:6" s="394" customFormat="1" x14ac:dyDescent="0.2">
      <c r="C504" s="403"/>
      <c r="F504" s="404"/>
    </row>
    <row r="505" spans="3:6" s="394" customFormat="1" x14ac:dyDescent="0.2">
      <c r="C505" s="403"/>
      <c r="F505" s="404"/>
    </row>
    <row r="506" spans="3:6" s="394" customFormat="1" x14ac:dyDescent="0.2">
      <c r="C506" s="403"/>
      <c r="F506" s="404"/>
    </row>
    <row r="507" spans="3:6" s="394" customFormat="1" x14ac:dyDescent="0.2">
      <c r="C507" s="403"/>
      <c r="F507" s="404"/>
    </row>
    <row r="508" spans="3:6" s="394" customFormat="1" x14ac:dyDescent="0.2">
      <c r="C508" s="403"/>
      <c r="F508" s="404"/>
    </row>
    <row r="509" spans="3:6" s="394" customFormat="1" x14ac:dyDescent="0.2">
      <c r="C509" s="403"/>
      <c r="F509" s="404"/>
    </row>
    <row r="510" spans="3:6" s="394" customFormat="1" x14ac:dyDescent="0.2">
      <c r="C510" s="403"/>
      <c r="F510" s="404"/>
    </row>
    <row r="511" spans="3:6" s="394" customFormat="1" x14ac:dyDescent="0.2">
      <c r="C511" s="403"/>
      <c r="F511" s="404"/>
    </row>
    <row r="512" spans="3:6" s="394" customFormat="1" x14ac:dyDescent="0.2">
      <c r="C512" s="403"/>
      <c r="F512" s="404"/>
    </row>
    <row r="513" spans="3:6" s="394" customFormat="1" x14ac:dyDescent="0.2">
      <c r="C513" s="403"/>
      <c r="F513" s="404"/>
    </row>
    <row r="514" spans="3:6" s="394" customFormat="1" x14ac:dyDescent="0.2">
      <c r="C514" s="403"/>
      <c r="F514" s="404"/>
    </row>
    <row r="515" spans="3:6" s="394" customFormat="1" x14ac:dyDescent="0.2">
      <c r="C515" s="403"/>
      <c r="F515" s="404"/>
    </row>
    <row r="516" spans="3:6" s="394" customFormat="1" x14ac:dyDescent="0.2">
      <c r="C516" s="403"/>
      <c r="F516" s="404"/>
    </row>
    <row r="517" spans="3:6" s="394" customFormat="1" x14ac:dyDescent="0.2">
      <c r="C517" s="403"/>
      <c r="F517" s="404"/>
    </row>
    <row r="518" spans="3:6" s="394" customFormat="1" x14ac:dyDescent="0.2">
      <c r="C518" s="403"/>
      <c r="F518" s="404"/>
    </row>
    <row r="519" spans="3:6" s="394" customFormat="1" x14ac:dyDescent="0.2">
      <c r="C519" s="403"/>
      <c r="F519" s="404"/>
    </row>
    <row r="520" spans="3:6" s="394" customFormat="1" x14ac:dyDescent="0.2">
      <c r="C520" s="403"/>
      <c r="F520" s="404"/>
    </row>
    <row r="521" spans="3:6" s="394" customFormat="1" x14ac:dyDescent="0.2">
      <c r="C521" s="403"/>
      <c r="F521" s="404"/>
    </row>
    <row r="522" spans="3:6" s="394" customFormat="1" x14ac:dyDescent="0.2">
      <c r="C522" s="403"/>
      <c r="F522" s="404"/>
    </row>
    <row r="523" spans="3:6" s="394" customFormat="1" x14ac:dyDescent="0.2">
      <c r="C523" s="403"/>
      <c r="F523" s="404"/>
    </row>
    <row r="524" spans="3:6" s="394" customFormat="1" x14ac:dyDescent="0.2">
      <c r="C524" s="403"/>
      <c r="F524" s="404"/>
    </row>
    <row r="525" spans="3:6" s="394" customFormat="1" x14ac:dyDescent="0.2">
      <c r="C525" s="403"/>
      <c r="F525" s="404"/>
    </row>
    <row r="526" spans="3:6" s="394" customFormat="1" x14ac:dyDescent="0.2">
      <c r="C526" s="403"/>
      <c r="F526" s="404"/>
    </row>
    <row r="527" spans="3:6" s="394" customFormat="1" x14ac:dyDescent="0.2">
      <c r="C527" s="403"/>
      <c r="F527" s="404"/>
    </row>
    <row r="528" spans="3:6" s="394" customFormat="1" x14ac:dyDescent="0.2">
      <c r="C528" s="403"/>
      <c r="F528" s="404"/>
    </row>
    <row r="529" spans="3:6" s="394" customFormat="1" x14ac:dyDescent="0.2">
      <c r="C529" s="403"/>
      <c r="F529" s="404"/>
    </row>
    <row r="530" spans="3:6" s="394" customFormat="1" x14ac:dyDescent="0.2">
      <c r="C530" s="403"/>
      <c r="F530" s="404"/>
    </row>
    <row r="531" spans="3:6" s="394" customFormat="1" x14ac:dyDescent="0.2">
      <c r="C531" s="403"/>
      <c r="F531" s="404"/>
    </row>
    <row r="532" spans="3:6" s="394" customFormat="1" x14ac:dyDescent="0.2">
      <c r="C532" s="403"/>
      <c r="F532" s="404"/>
    </row>
    <row r="533" spans="3:6" s="394" customFormat="1" x14ac:dyDescent="0.2">
      <c r="C533" s="403"/>
      <c r="F533" s="404"/>
    </row>
    <row r="534" spans="3:6" s="394" customFormat="1" x14ac:dyDescent="0.2">
      <c r="C534" s="403"/>
      <c r="F534" s="404"/>
    </row>
    <row r="535" spans="3:6" s="394" customFormat="1" x14ac:dyDescent="0.2">
      <c r="C535" s="403"/>
      <c r="F535" s="404"/>
    </row>
    <row r="536" spans="3:6" s="394" customFormat="1" x14ac:dyDescent="0.2">
      <c r="C536" s="403"/>
      <c r="F536" s="404"/>
    </row>
    <row r="537" spans="3:6" s="394" customFormat="1" x14ac:dyDescent="0.2">
      <c r="C537" s="403"/>
      <c r="F537" s="404"/>
    </row>
    <row r="538" spans="3:6" s="394" customFormat="1" x14ac:dyDescent="0.2">
      <c r="C538" s="403"/>
      <c r="F538" s="404"/>
    </row>
    <row r="539" spans="3:6" s="394" customFormat="1" x14ac:dyDescent="0.2">
      <c r="C539" s="403"/>
      <c r="F539" s="404"/>
    </row>
    <row r="540" spans="3:6" s="394" customFormat="1" x14ac:dyDescent="0.2">
      <c r="C540" s="403"/>
      <c r="F540" s="404"/>
    </row>
    <row r="541" spans="3:6" s="394" customFormat="1" x14ac:dyDescent="0.2">
      <c r="C541" s="403"/>
      <c r="F541" s="404"/>
    </row>
    <row r="542" spans="3:6" s="394" customFormat="1" x14ac:dyDescent="0.2">
      <c r="C542" s="403"/>
      <c r="F542" s="404"/>
    </row>
    <row r="543" spans="3:6" s="394" customFormat="1" x14ac:dyDescent="0.2">
      <c r="C543" s="403"/>
      <c r="F543" s="404"/>
    </row>
    <row r="544" spans="3:6" s="394" customFormat="1" x14ac:dyDescent="0.2">
      <c r="C544" s="403"/>
      <c r="F544" s="404"/>
    </row>
    <row r="545" spans="3:6" s="394" customFormat="1" x14ac:dyDescent="0.2">
      <c r="C545" s="403"/>
      <c r="F545" s="404"/>
    </row>
    <row r="546" spans="3:6" s="394" customFormat="1" x14ac:dyDescent="0.2">
      <c r="C546" s="403"/>
      <c r="F546" s="404"/>
    </row>
    <row r="547" spans="3:6" s="394" customFormat="1" x14ac:dyDescent="0.2">
      <c r="C547" s="403"/>
      <c r="F547" s="404"/>
    </row>
    <row r="548" spans="3:6" s="394" customFormat="1" x14ac:dyDescent="0.2">
      <c r="C548" s="403"/>
      <c r="F548" s="404"/>
    </row>
    <row r="549" spans="3:6" s="394" customFormat="1" x14ac:dyDescent="0.2">
      <c r="C549" s="403"/>
      <c r="F549" s="404"/>
    </row>
    <row r="550" spans="3:6" s="394" customFormat="1" x14ac:dyDescent="0.2">
      <c r="C550" s="403"/>
      <c r="F550" s="404"/>
    </row>
    <row r="551" spans="3:6" s="394" customFormat="1" x14ac:dyDescent="0.2">
      <c r="C551" s="403"/>
      <c r="F551" s="404"/>
    </row>
    <row r="552" spans="3:6" s="394" customFormat="1" x14ac:dyDescent="0.2">
      <c r="C552" s="403"/>
      <c r="F552" s="404"/>
    </row>
    <row r="553" spans="3:6" s="394" customFormat="1" x14ac:dyDescent="0.2">
      <c r="C553" s="403"/>
      <c r="F553" s="404"/>
    </row>
    <row r="554" spans="3:6" s="394" customFormat="1" x14ac:dyDescent="0.2">
      <c r="C554" s="403"/>
      <c r="F554" s="404"/>
    </row>
    <row r="555" spans="3:6" s="394" customFormat="1" x14ac:dyDescent="0.2">
      <c r="C555" s="403"/>
      <c r="F555" s="404"/>
    </row>
    <row r="556" spans="3:6" s="394" customFormat="1" x14ac:dyDescent="0.2">
      <c r="C556" s="403"/>
      <c r="F556" s="404"/>
    </row>
    <row r="557" spans="3:6" s="394" customFormat="1" x14ac:dyDescent="0.2">
      <c r="C557" s="403"/>
      <c r="F557" s="404"/>
    </row>
    <row r="558" spans="3:6" s="394" customFormat="1" x14ac:dyDescent="0.2">
      <c r="C558" s="403"/>
      <c r="F558" s="404"/>
    </row>
    <row r="559" spans="3:6" s="394" customFormat="1" x14ac:dyDescent="0.2">
      <c r="C559" s="403"/>
      <c r="F559" s="404"/>
    </row>
    <row r="560" spans="3:6" s="394" customFormat="1" x14ac:dyDescent="0.2">
      <c r="C560" s="403"/>
      <c r="F560" s="404"/>
    </row>
    <row r="561" spans="3:6" s="394" customFormat="1" x14ac:dyDescent="0.2">
      <c r="C561" s="403"/>
      <c r="F561" s="404"/>
    </row>
    <row r="562" spans="3:6" s="394" customFormat="1" x14ac:dyDescent="0.2">
      <c r="C562" s="403"/>
      <c r="F562" s="404"/>
    </row>
    <row r="563" spans="3:6" s="394" customFormat="1" x14ac:dyDescent="0.2">
      <c r="C563" s="403"/>
      <c r="F563" s="404"/>
    </row>
    <row r="564" spans="3:6" s="394" customFormat="1" x14ac:dyDescent="0.2">
      <c r="C564" s="403"/>
      <c r="F564" s="404"/>
    </row>
    <row r="565" spans="3:6" s="394" customFormat="1" x14ac:dyDescent="0.2">
      <c r="C565" s="403"/>
      <c r="F565" s="404"/>
    </row>
    <row r="566" spans="3:6" s="394" customFormat="1" x14ac:dyDescent="0.2">
      <c r="C566" s="403"/>
      <c r="F566" s="404"/>
    </row>
    <row r="567" spans="3:6" s="394" customFormat="1" x14ac:dyDescent="0.2">
      <c r="C567" s="403"/>
      <c r="F567" s="404"/>
    </row>
    <row r="568" spans="3:6" s="394" customFormat="1" x14ac:dyDescent="0.2">
      <c r="C568" s="403"/>
      <c r="F568" s="404"/>
    </row>
    <row r="569" spans="3:6" s="394" customFormat="1" x14ac:dyDescent="0.2">
      <c r="C569" s="403"/>
      <c r="F569" s="404"/>
    </row>
    <row r="570" spans="3:6" s="394" customFormat="1" x14ac:dyDescent="0.2">
      <c r="C570" s="403"/>
      <c r="F570" s="404"/>
    </row>
    <row r="571" spans="3:6" s="394" customFormat="1" x14ac:dyDescent="0.2">
      <c r="C571" s="403"/>
      <c r="F571" s="404"/>
    </row>
    <row r="572" spans="3:6" s="394" customFormat="1" x14ac:dyDescent="0.2">
      <c r="C572" s="403"/>
      <c r="F572" s="404"/>
    </row>
    <row r="573" spans="3:6" s="394" customFormat="1" x14ac:dyDescent="0.2">
      <c r="C573" s="403"/>
      <c r="F573" s="404"/>
    </row>
    <row r="574" spans="3:6" s="394" customFormat="1" x14ac:dyDescent="0.2">
      <c r="C574" s="403"/>
      <c r="F574" s="404"/>
    </row>
    <row r="575" spans="3:6" s="394" customFormat="1" x14ac:dyDescent="0.2">
      <c r="C575" s="403"/>
      <c r="F575" s="404"/>
    </row>
    <row r="576" spans="3:6" s="394" customFormat="1" x14ac:dyDescent="0.2">
      <c r="C576" s="403"/>
      <c r="F576" s="404"/>
    </row>
    <row r="577" spans="3:6" s="394" customFormat="1" x14ac:dyDescent="0.2">
      <c r="C577" s="403"/>
      <c r="F577" s="404"/>
    </row>
    <row r="578" spans="3:6" s="394" customFormat="1" x14ac:dyDescent="0.2">
      <c r="C578" s="403"/>
      <c r="F578" s="404"/>
    </row>
    <row r="579" spans="3:6" s="394" customFormat="1" x14ac:dyDescent="0.2">
      <c r="C579" s="403"/>
      <c r="F579" s="404"/>
    </row>
    <row r="580" spans="3:6" s="394" customFormat="1" x14ac:dyDescent="0.2">
      <c r="C580" s="403"/>
      <c r="F580" s="404"/>
    </row>
    <row r="581" spans="3:6" s="394" customFormat="1" x14ac:dyDescent="0.2">
      <c r="C581" s="403"/>
      <c r="F581" s="404"/>
    </row>
    <row r="582" spans="3:6" s="394" customFormat="1" x14ac:dyDescent="0.2">
      <c r="C582" s="403"/>
      <c r="F582" s="404"/>
    </row>
    <row r="583" spans="3:6" s="394" customFormat="1" x14ac:dyDescent="0.2">
      <c r="C583" s="403"/>
      <c r="F583" s="404"/>
    </row>
    <row r="584" spans="3:6" s="394" customFormat="1" x14ac:dyDescent="0.2">
      <c r="C584" s="403"/>
      <c r="F584" s="404"/>
    </row>
    <row r="585" spans="3:6" s="394" customFormat="1" x14ac:dyDescent="0.2">
      <c r="C585" s="403"/>
      <c r="F585" s="404"/>
    </row>
    <row r="586" spans="3:6" s="394" customFormat="1" x14ac:dyDescent="0.2">
      <c r="C586" s="403"/>
      <c r="F586" s="404"/>
    </row>
    <row r="587" spans="3:6" s="394" customFormat="1" x14ac:dyDescent="0.2">
      <c r="C587" s="403"/>
      <c r="F587" s="404"/>
    </row>
    <row r="588" spans="3:6" s="394" customFormat="1" x14ac:dyDescent="0.2">
      <c r="C588" s="403"/>
      <c r="F588" s="404"/>
    </row>
    <row r="589" spans="3:6" s="394" customFormat="1" x14ac:dyDescent="0.2">
      <c r="C589" s="403"/>
      <c r="F589" s="404"/>
    </row>
    <row r="590" spans="3:6" s="394" customFormat="1" x14ac:dyDescent="0.2">
      <c r="C590" s="403"/>
      <c r="F590" s="404"/>
    </row>
    <row r="591" spans="3:6" s="394" customFormat="1" x14ac:dyDescent="0.2">
      <c r="C591" s="403"/>
      <c r="F591" s="404"/>
    </row>
    <row r="592" spans="3:6" s="394" customFormat="1" x14ac:dyDescent="0.2">
      <c r="C592" s="403"/>
      <c r="F592" s="404"/>
    </row>
    <row r="593" spans="3:6" s="394" customFormat="1" x14ac:dyDescent="0.2">
      <c r="C593" s="403"/>
      <c r="F593" s="404"/>
    </row>
    <row r="594" spans="3:6" s="394" customFormat="1" x14ac:dyDescent="0.2">
      <c r="C594" s="403"/>
      <c r="F594" s="404"/>
    </row>
    <row r="595" spans="3:6" s="394" customFormat="1" x14ac:dyDescent="0.2">
      <c r="C595" s="403"/>
      <c r="F595" s="404"/>
    </row>
    <row r="596" spans="3:6" s="394" customFormat="1" x14ac:dyDescent="0.2">
      <c r="C596" s="403"/>
      <c r="F596" s="404"/>
    </row>
    <row r="597" spans="3:6" s="394" customFormat="1" x14ac:dyDescent="0.2">
      <c r="C597" s="403"/>
      <c r="F597" s="404"/>
    </row>
    <row r="598" spans="3:6" s="394" customFormat="1" x14ac:dyDescent="0.2">
      <c r="C598" s="403"/>
      <c r="F598" s="404"/>
    </row>
    <row r="599" spans="3:6" s="394" customFormat="1" x14ac:dyDescent="0.2">
      <c r="C599" s="403"/>
      <c r="F599" s="404"/>
    </row>
    <row r="600" spans="3:6" s="394" customFormat="1" x14ac:dyDescent="0.2">
      <c r="C600" s="403"/>
      <c r="F600" s="404"/>
    </row>
    <row r="601" spans="3:6" s="394" customFormat="1" x14ac:dyDescent="0.2">
      <c r="C601" s="403"/>
      <c r="F601" s="404"/>
    </row>
    <row r="602" spans="3:6" s="394" customFormat="1" x14ac:dyDescent="0.2">
      <c r="C602" s="403"/>
      <c r="F602" s="404"/>
    </row>
    <row r="603" spans="3:6" s="394" customFormat="1" x14ac:dyDescent="0.2">
      <c r="C603" s="403"/>
      <c r="F603" s="404"/>
    </row>
    <row r="604" spans="3:6" s="394" customFormat="1" x14ac:dyDescent="0.2">
      <c r="C604" s="403"/>
      <c r="F604" s="404"/>
    </row>
    <row r="605" spans="3:6" s="394" customFormat="1" x14ac:dyDescent="0.2">
      <c r="C605" s="403"/>
      <c r="F605" s="404"/>
    </row>
    <row r="606" spans="3:6" s="394" customFormat="1" x14ac:dyDescent="0.2">
      <c r="C606" s="403"/>
      <c r="F606" s="404"/>
    </row>
    <row r="607" spans="3:6" s="394" customFormat="1" x14ac:dyDescent="0.2">
      <c r="C607" s="403"/>
      <c r="F607" s="404"/>
    </row>
    <row r="608" spans="3:6" s="394" customFormat="1" x14ac:dyDescent="0.2">
      <c r="C608" s="403"/>
      <c r="F608" s="404"/>
    </row>
    <row r="609" spans="3:6" s="394" customFormat="1" x14ac:dyDescent="0.2">
      <c r="C609" s="403"/>
      <c r="F609" s="404"/>
    </row>
    <row r="610" spans="3:6" s="394" customFormat="1" x14ac:dyDescent="0.2">
      <c r="C610" s="403"/>
      <c r="F610" s="404"/>
    </row>
    <row r="611" spans="3:6" s="394" customFormat="1" x14ac:dyDescent="0.2">
      <c r="C611" s="403"/>
      <c r="F611" s="404"/>
    </row>
    <row r="612" spans="3:6" s="394" customFormat="1" x14ac:dyDescent="0.2">
      <c r="C612" s="403"/>
      <c r="F612" s="404"/>
    </row>
    <row r="613" spans="3:6" s="394" customFormat="1" x14ac:dyDescent="0.2">
      <c r="C613" s="403"/>
      <c r="F613" s="404"/>
    </row>
    <row r="614" spans="3:6" s="394" customFormat="1" x14ac:dyDescent="0.2">
      <c r="C614" s="403"/>
      <c r="F614" s="404"/>
    </row>
    <row r="615" spans="3:6" s="394" customFormat="1" x14ac:dyDescent="0.2">
      <c r="C615" s="403"/>
      <c r="F615" s="404"/>
    </row>
    <row r="616" spans="3:6" s="394" customFormat="1" x14ac:dyDescent="0.2">
      <c r="C616" s="403"/>
      <c r="F616" s="404"/>
    </row>
    <row r="617" spans="3:6" s="394" customFormat="1" x14ac:dyDescent="0.2">
      <c r="C617" s="403"/>
      <c r="F617" s="404"/>
    </row>
    <row r="618" spans="3:6" s="394" customFormat="1" x14ac:dyDescent="0.2">
      <c r="C618" s="403"/>
      <c r="F618" s="404"/>
    </row>
    <row r="619" spans="3:6" s="394" customFormat="1" x14ac:dyDescent="0.2">
      <c r="C619" s="403"/>
      <c r="F619" s="404"/>
    </row>
    <row r="620" spans="3:6" s="394" customFormat="1" x14ac:dyDescent="0.2">
      <c r="C620" s="403"/>
      <c r="F620" s="404"/>
    </row>
    <row r="621" spans="3:6" s="394" customFormat="1" x14ac:dyDescent="0.2">
      <c r="C621" s="403"/>
      <c r="F621" s="404"/>
    </row>
    <row r="622" spans="3:6" s="394" customFormat="1" x14ac:dyDescent="0.2">
      <c r="C622" s="403"/>
      <c r="F622" s="404"/>
    </row>
    <row r="623" spans="3:6" s="394" customFormat="1" x14ac:dyDescent="0.2">
      <c r="C623" s="403"/>
      <c r="F623" s="404"/>
    </row>
    <row r="624" spans="3:6" s="394" customFormat="1" x14ac:dyDescent="0.2">
      <c r="C624" s="403"/>
      <c r="F624" s="404"/>
    </row>
    <row r="625" spans="3:6" s="394" customFormat="1" x14ac:dyDescent="0.2">
      <c r="C625" s="403"/>
      <c r="F625" s="404"/>
    </row>
    <row r="626" spans="3:6" s="394" customFormat="1" x14ac:dyDescent="0.2">
      <c r="C626" s="403"/>
      <c r="F626" s="404"/>
    </row>
    <row r="627" spans="3:6" s="394" customFormat="1" x14ac:dyDescent="0.2">
      <c r="C627" s="403"/>
      <c r="F627" s="404"/>
    </row>
    <row r="628" spans="3:6" s="394" customFormat="1" x14ac:dyDescent="0.2">
      <c r="C628" s="403"/>
      <c r="F628" s="404"/>
    </row>
    <row r="629" spans="3:6" s="394" customFormat="1" x14ac:dyDescent="0.2">
      <c r="C629" s="403"/>
      <c r="F629" s="404"/>
    </row>
    <row r="630" spans="3:6" s="394" customFormat="1" x14ac:dyDescent="0.2">
      <c r="C630" s="403"/>
      <c r="F630" s="404"/>
    </row>
    <row r="631" spans="3:6" s="394" customFormat="1" x14ac:dyDescent="0.2">
      <c r="C631" s="403"/>
      <c r="F631" s="404"/>
    </row>
    <row r="632" spans="3:6" s="394" customFormat="1" x14ac:dyDescent="0.2">
      <c r="C632" s="403"/>
      <c r="F632" s="404"/>
    </row>
    <row r="633" spans="3:6" s="394" customFormat="1" x14ac:dyDescent="0.2">
      <c r="C633" s="403"/>
      <c r="F633" s="404"/>
    </row>
    <row r="634" spans="3:6" s="394" customFormat="1" x14ac:dyDescent="0.2">
      <c r="C634" s="403"/>
      <c r="F634" s="404"/>
    </row>
    <row r="635" spans="3:6" s="394" customFormat="1" x14ac:dyDescent="0.2">
      <c r="C635" s="403"/>
      <c r="F635" s="404"/>
    </row>
    <row r="636" spans="3:6" s="394" customFormat="1" x14ac:dyDescent="0.2">
      <c r="C636" s="403"/>
      <c r="F636" s="404"/>
    </row>
    <row r="637" spans="3:6" s="394" customFormat="1" x14ac:dyDescent="0.2">
      <c r="C637" s="403"/>
      <c r="F637" s="404"/>
    </row>
    <row r="638" spans="3:6" s="394" customFormat="1" x14ac:dyDescent="0.2">
      <c r="C638" s="403"/>
      <c r="F638" s="404"/>
    </row>
    <row r="639" spans="3:6" s="394" customFormat="1" x14ac:dyDescent="0.2">
      <c r="C639" s="403"/>
      <c r="F639" s="404"/>
    </row>
    <row r="640" spans="3:6" s="394" customFormat="1" x14ac:dyDescent="0.2">
      <c r="C640" s="403"/>
      <c r="F640" s="404"/>
    </row>
    <row r="641" spans="3:6" s="394" customFormat="1" x14ac:dyDescent="0.2">
      <c r="C641" s="403"/>
      <c r="F641" s="404"/>
    </row>
    <row r="642" spans="3:6" s="394" customFormat="1" x14ac:dyDescent="0.2">
      <c r="C642" s="403"/>
      <c r="F642" s="404"/>
    </row>
    <row r="643" spans="3:6" s="394" customFormat="1" x14ac:dyDescent="0.2">
      <c r="C643" s="403"/>
      <c r="F643" s="404"/>
    </row>
    <row r="644" spans="3:6" s="394" customFormat="1" x14ac:dyDescent="0.2">
      <c r="C644" s="403"/>
      <c r="F644" s="404"/>
    </row>
    <row r="645" spans="3:6" s="394" customFormat="1" x14ac:dyDescent="0.2">
      <c r="C645" s="403"/>
      <c r="F645" s="404"/>
    </row>
    <row r="646" spans="3:6" s="394" customFormat="1" x14ac:dyDescent="0.2">
      <c r="C646" s="403"/>
      <c r="F646" s="404"/>
    </row>
    <row r="647" spans="3:6" s="394" customFormat="1" x14ac:dyDescent="0.2">
      <c r="C647" s="403"/>
      <c r="F647" s="404"/>
    </row>
    <row r="648" spans="3:6" s="394" customFormat="1" x14ac:dyDescent="0.2">
      <c r="C648" s="403"/>
      <c r="F648" s="404"/>
    </row>
    <row r="649" spans="3:6" s="394" customFormat="1" x14ac:dyDescent="0.2">
      <c r="C649" s="403"/>
      <c r="F649" s="404"/>
    </row>
    <row r="650" spans="3:6" s="394" customFormat="1" x14ac:dyDescent="0.2">
      <c r="C650" s="403"/>
      <c r="F650" s="404"/>
    </row>
    <row r="651" spans="3:6" s="394" customFormat="1" x14ac:dyDescent="0.2">
      <c r="C651" s="403"/>
      <c r="F651" s="404"/>
    </row>
    <row r="652" spans="3:6" s="394" customFormat="1" x14ac:dyDescent="0.2">
      <c r="C652" s="403"/>
      <c r="F652" s="404"/>
    </row>
    <row r="653" spans="3:6" s="394" customFormat="1" x14ac:dyDescent="0.2">
      <c r="C653" s="403"/>
      <c r="F653" s="404"/>
    </row>
    <row r="654" spans="3:6" s="394" customFormat="1" x14ac:dyDescent="0.2">
      <c r="C654" s="403"/>
      <c r="F654" s="404"/>
    </row>
    <row r="655" spans="3:6" s="394" customFormat="1" x14ac:dyDescent="0.2">
      <c r="C655" s="403"/>
      <c r="F655" s="404"/>
    </row>
    <row r="656" spans="3:6" s="394" customFormat="1" x14ac:dyDescent="0.2">
      <c r="C656" s="403"/>
      <c r="F656" s="404"/>
    </row>
    <row r="657" spans="3:6" s="394" customFormat="1" x14ac:dyDescent="0.2">
      <c r="C657" s="403"/>
      <c r="F657" s="404"/>
    </row>
    <row r="658" spans="3:6" s="394" customFormat="1" x14ac:dyDescent="0.2">
      <c r="C658" s="403"/>
      <c r="F658" s="404"/>
    </row>
    <row r="659" spans="3:6" s="394" customFormat="1" x14ac:dyDescent="0.2">
      <c r="C659" s="403"/>
      <c r="F659" s="404"/>
    </row>
    <row r="660" spans="3:6" s="394" customFormat="1" x14ac:dyDescent="0.2">
      <c r="C660" s="403"/>
      <c r="F660" s="404"/>
    </row>
    <row r="661" spans="3:6" s="394" customFormat="1" x14ac:dyDescent="0.2">
      <c r="C661" s="403"/>
      <c r="F661" s="404"/>
    </row>
    <row r="662" spans="3:6" s="394" customFormat="1" x14ac:dyDescent="0.2">
      <c r="C662" s="403"/>
      <c r="F662" s="404"/>
    </row>
    <row r="663" spans="3:6" s="394" customFormat="1" x14ac:dyDescent="0.2">
      <c r="C663" s="403"/>
      <c r="F663" s="404"/>
    </row>
    <row r="664" spans="3:6" s="394" customFormat="1" x14ac:dyDescent="0.2">
      <c r="C664" s="403"/>
      <c r="F664" s="404"/>
    </row>
    <row r="665" spans="3:6" s="394" customFormat="1" x14ac:dyDescent="0.2">
      <c r="C665" s="403"/>
      <c r="F665" s="404"/>
    </row>
    <row r="666" spans="3:6" s="394" customFormat="1" x14ac:dyDescent="0.2">
      <c r="C666" s="403"/>
      <c r="F666" s="404"/>
    </row>
    <row r="667" spans="3:6" s="394" customFormat="1" x14ac:dyDescent="0.2">
      <c r="C667" s="403"/>
      <c r="F667" s="404"/>
    </row>
    <row r="668" spans="3:6" s="394" customFormat="1" x14ac:dyDescent="0.2">
      <c r="C668" s="403"/>
      <c r="F668" s="404"/>
    </row>
    <row r="669" spans="3:6" s="394" customFormat="1" x14ac:dyDescent="0.2">
      <c r="C669" s="403"/>
      <c r="F669" s="404"/>
    </row>
    <row r="670" spans="3:6" s="394" customFormat="1" x14ac:dyDescent="0.2">
      <c r="C670" s="403"/>
      <c r="F670" s="404"/>
    </row>
    <row r="671" spans="3:6" s="394" customFormat="1" x14ac:dyDescent="0.2">
      <c r="C671" s="403"/>
      <c r="F671" s="404"/>
    </row>
    <row r="672" spans="3:6" s="394" customFormat="1" x14ac:dyDescent="0.2">
      <c r="C672" s="403"/>
      <c r="F672" s="404"/>
    </row>
    <row r="673" spans="3:6" s="394" customFormat="1" x14ac:dyDescent="0.2">
      <c r="C673" s="403"/>
      <c r="F673" s="404"/>
    </row>
    <row r="674" spans="3:6" s="394" customFormat="1" x14ac:dyDescent="0.2">
      <c r="C674" s="403"/>
      <c r="F674" s="404"/>
    </row>
    <row r="675" spans="3:6" s="394" customFormat="1" x14ac:dyDescent="0.2">
      <c r="C675" s="403"/>
      <c r="F675" s="404"/>
    </row>
    <row r="676" spans="3:6" s="394" customFormat="1" x14ac:dyDescent="0.2">
      <c r="C676" s="403"/>
      <c r="F676" s="404"/>
    </row>
    <row r="677" spans="3:6" s="394" customFormat="1" x14ac:dyDescent="0.2">
      <c r="C677" s="403"/>
      <c r="F677" s="404"/>
    </row>
    <row r="678" spans="3:6" s="394" customFormat="1" x14ac:dyDescent="0.2">
      <c r="C678" s="403"/>
      <c r="F678" s="404"/>
    </row>
    <row r="679" spans="3:6" s="394" customFormat="1" x14ac:dyDescent="0.2">
      <c r="C679" s="403"/>
      <c r="F679" s="404"/>
    </row>
    <row r="680" spans="3:6" s="394" customFormat="1" x14ac:dyDescent="0.2">
      <c r="C680" s="403"/>
      <c r="F680" s="404"/>
    </row>
    <row r="681" spans="3:6" s="394" customFormat="1" x14ac:dyDescent="0.2">
      <c r="C681" s="403"/>
      <c r="F681" s="404"/>
    </row>
    <row r="682" spans="3:6" s="394" customFormat="1" x14ac:dyDescent="0.2">
      <c r="C682" s="403"/>
      <c r="F682" s="404"/>
    </row>
    <row r="683" spans="3:6" s="394" customFormat="1" x14ac:dyDescent="0.2">
      <c r="C683" s="403"/>
      <c r="F683" s="404"/>
    </row>
    <row r="684" spans="3:6" s="394" customFormat="1" x14ac:dyDescent="0.2">
      <c r="C684" s="403"/>
      <c r="F684" s="404"/>
    </row>
    <row r="685" spans="3:6" s="394" customFormat="1" x14ac:dyDescent="0.2">
      <c r="C685" s="403"/>
      <c r="F685" s="404"/>
    </row>
    <row r="686" spans="3:6" s="394" customFormat="1" x14ac:dyDescent="0.2">
      <c r="C686" s="403"/>
      <c r="F686" s="404"/>
    </row>
    <row r="687" spans="3:6" s="394" customFormat="1" x14ac:dyDescent="0.2">
      <c r="C687" s="403"/>
      <c r="F687" s="404"/>
    </row>
    <row r="688" spans="3:6" s="394" customFormat="1" x14ac:dyDescent="0.2">
      <c r="C688" s="403"/>
      <c r="F688" s="404"/>
    </row>
    <row r="689" spans="3:6" s="394" customFormat="1" x14ac:dyDescent="0.2">
      <c r="C689" s="403"/>
      <c r="F689" s="404"/>
    </row>
    <row r="690" spans="3:6" s="394" customFormat="1" x14ac:dyDescent="0.2">
      <c r="C690" s="403"/>
      <c r="F690" s="404"/>
    </row>
    <row r="691" spans="3:6" s="394" customFormat="1" x14ac:dyDescent="0.2">
      <c r="C691" s="403"/>
      <c r="F691" s="404"/>
    </row>
    <row r="692" spans="3:6" s="394" customFormat="1" x14ac:dyDescent="0.2">
      <c r="C692" s="403"/>
      <c r="F692" s="404"/>
    </row>
    <row r="693" spans="3:6" s="394" customFormat="1" x14ac:dyDescent="0.2">
      <c r="C693" s="403"/>
      <c r="F693" s="404"/>
    </row>
    <row r="694" spans="3:6" s="394" customFormat="1" x14ac:dyDescent="0.2">
      <c r="C694" s="403"/>
      <c r="F694" s="404"/>
    </row>
    <row r="695" spans="3:6" s="394" customFormat="1" x14ac:dyDescent="0.2">
      <c r="C695" s="403"/>
      <c r="F695" s="404"/>
    </row>
    <row r="696" spans="3:6" s="394" customFormat="1" x14ac:dyDescent="0.2">
      <c r="C696" s="403"/>
      <c r="F696" s="404"/>
    </row>
    <row r="697" spans="3:6" s="394" customFormat="1" x14ac:dyDescent="0.2">
      <c r="C697" s="403"/>
      <c r="F697" s="404"/>
    </row>
    <row r="698" spans="3:6" s="394" customFormat="1" x14ac:dyDescent="0.2">
      <c r="C698" s="403"/>
      <c r="F698" s="404"/>
    </row>
    <row r="699" spans="3:6" s="394" customFormat="1" x14ac:dyDescent="0.2">
      <c r="C699" s="403"/>
      <c r="F699" s="404"/>
    </row>
    <row r="700" spans="3:6" s="394" customFormat="1" x14ac:dyDescent="0.2">
      <c r="C700" s="403"/>
      <c r="F700" s="404"/>
    </row>
    <row r="701" spans="3:6" s="394" customFormat="1" x14ac:dyDescent="0.2">
      <c r="C701" s="403"/>
      <c r="F701" s="404"/>
    </row>
    <row r="702" spans="3:6" s="394" customFormat="1" x14ac:dyDescent="0.2">
      <c r="C702" s="403"/>
      <c r="F702" s="404"/>
    </row>
    <row r="703" spans="3:6" s="394" customFormat="1" x14ac:dyDescent="0.2">
      <c r="C703" s="403"/>
      <c r="F703" s="404"/>
    </row>
    <row r="704" spans="3:6" s="394" customFormat="1" x14ac:dyDescent="0.2">
      <c r="C704" s="403"/>
      <c r="F704" s="404"/>
    </row>
    <row r="705" spans="3:6" s="394" customFormat="1" x14ac:dyDescent="0.2">
      <c r="C705" s="403"/>
      <c r="F705" s="404"/>
    </row>
    <row r="706" spans="3:6" s="394" customFormat="1" x14ac:dyDescent="0.2">
      <c r="C706" s="403"/>
      <c r="F706" s="404"/>
    </row>
    <row r="707" spans="3:6" s="394" customFormat="1" x14ac:dyDescent="0.2">
      <c r="C707" s="403"/>
      <c r="F707" s="404"/>
    </row>
    <row r="708" spans="3:6" s="394" customFormat="1" x14ac:dyDescent="0.2">
      <c r="C708" s="403"/>
      <c r="F708" s="404"/>
    </row>
    <row r="709" spans="3:6" s="394" customFormat="1" x14ac:dyDescent="0.2">
      <c r="C709" s="403"/>
      <c r="F709" s="404"/>
    </row>
    <row r="710" spans="3:6" s="394" customFormat="1" x14ac:dyDescent="0.2">
      <c r="C710" s="403"/>
      <c r="F710" s="404"/>
    </row>
    <row r="711" spans="3:6" s="394" customFormat="1" x14ac:dyDescent="0.2">
      <c r="C711" s="403"/>
      <c r="F711" s="404"/>
    </row>
    <row r="712" spans="3:6" s="394" customFormat="1" x14ac:dyDescent="0.2">
      <c r="C712" s="403"/>
      <c r="F712" s="404"/>
    </row>
    <row r="713" spans="3:6" s="394" customFormat="1" x14ac:dyDescent="0.2">
      <c r="C713" s="403"/>
      <c r="F713" s="404"/>
    </row>
    <row r="714" spans="3:6" s="394" customFormat="1" x14ac:dyDescent="0.2">
      <c r="C714" s="403"/>
      <c r="F714" s="404"/>
    </row>
    <row r="715" spans="3:6" s="394" customFormat="1" x14ac:dyDescent="0.2">
      <c r="C715" s="403"/>
      <c r="F715" s="404"/>
    </row>
    <row r="716" spans="3:6" s="394" customFormat="1" x14ac:dyDescent="0.2">
      <c r="C716" s="403"/>
      <c r="F716" s="404"/>
    </row>
    <row r="717" spans="3:6" s="394" customFormat="1" x14ac:dyDescent="0.2">
      <c r="C717" s="403"/>
      <c r="F717" s="404"/>
    </row>
    <row r="718" spans="3:6" s="394" customFormat="1" x14ac:dyDescent="0.2">
      <c r="C718" s="403"/>
      <c r="F718" s="404"/>
    </row>
    <row r="719" spans="3:6" s="394" customFormat="1" x14ac:dyDescent="0.2">
      <c r="C719" s="403"/>
      <c r="F719" s="404"/>
    </row>
    <row r="720" spans="3:6" s="394" customFormat="1" x14ac:dyDescent="0.2">
      <c r="C720" s="403"/>
      <c r="F720" s="404"/>
    </row>
    <row r="721" spans="3:6" s="394" customFormat="1" x14ac:dyDescent="0.2">
      <c r="C721" s="403"/>
      <c r="F721" s="404"/>
    </row>
    <row r="722" spans="3:6" s="394" customFormat="1" x14ac:dyDescent="0.2">
      <c r="C722" s="403"/>
      <c r="F722" s="404"/>
    </row>
    <row r="723" spans="3:6" s="394" customFormat="1" x14ac:dyDescent="0.2">
      <c r="C723" s="403"/>
      <c r="F723" s="404"/>
    </row>
    <row r="724" spans="3:6" s="394" customFormat="1" x14ac:dyDescent="0.2">
      <c r="C724" s="403"/>
      <c r="F724" s="404"/>
    </row>
    <row r="725" spans="3:6" s="394" customFormat="1" x14ac:dyDescent="0.2">
      <c r="C725" s="403"/>
      <c r="F725" s="404"/>
    </row>
    <row r="726" spans="3:6" s="394" customFormat="1" x14ac:dyDescent="0.2">
      <c r="C726" s="403"/>
      <c r="F726" s="404"/>
    </row>
    <row r="727" spans="3:6" s="394" customFormat="1" x14ac:dyDescent="0.2">
      <c r="C727" s="403"/>
      <c r="F727" s="404"/>
    </row>
    <row r="728" spans="3:6" s="394" customFormat="1" x14ac:dyDescent="0.2">
      <c r="C728" s="403"/>
      <c r="F728" s="404"/>
    </row>
    <row r="729" spans="3:6" s="394" customFormat="1" x14ac:dyDescent="0.2">
      <c r="C729" s="403"/>
      <c r="F729" s="404"/>
    </row>
    <row r="730" spans="3:6" s="394" customFormat="1" x14ac:dyDescent="0.2">
      <c r="C730" s="403"/>
      <c r="F730" s="404"/>
    </row>
    <row r="731" spans="3:6" s="394" customFormat="1" x14ac:dyDescent="0.2">
      <c r="C731" s="403"/>
      <c r="F731" s="404"/>
    </row>
    <row r="732" spans="3:6" s="394" customFormat="1" x14ac:dyDescent="0.2">
      <c r="C732" s="403"/>
      <c r="F732" s="404"/>
    </row>
    <row r="733" spans="3:6" s="394" customFormat="1" x14ac:dyDescent="0.2">
      <c r="C733" s="403"/>
      <c r="F733" s="404"/>
    </row>
    <row r="734" spans="3:6" s="394" customFormat="1" x14ac:dyDescent="0.2">
      <c r="C734" s="403"/>
      <c r="F734" s="404"/>
    </row>
    <row r="735" spans="3:6" s="394" customFormat="1" x14ac:dyDescent="0.2">
      <c r="C735" s="403"/>
      <c r="F735" s="404"/>
    </row>
    <row r="736" spans="3:6" s="394" customFormat="1" x14ac:dyDescent="0.2">
      <c r="C736" s="403"/>
      <c r="F736" s="404"/>
    </row>
    <row r="737" spans="3:6" s="394" customFormat="1" x14ac:dyDescent="0.2">
      <c r="C737" s="403"/>
      <c r="F737" s="404"/>
    </row>
    <row r="738" spans="3:6" s="394" customFormat="1" x14ac:dyDescent="0.2">
      <c r="C738" s="403"/>
      <c r="F738" s="404"/>
    </row>
    <row r="739" spans="3:6" s="394" customFormat="1" x14ac:dyDescent="0.2">
      <c r="C739" s="403"/>
      <c r="F739" s="404"/>
    </row>
    <row r="740" spans="3:6" s="394" customFormat="1" x14ac:dyDescent="0.2">
      <c r="C740" s="403"/>
      <c r="F740" s="404"/>
    </row>
    <row r="741" spans="3:6" s="394" customFormat="1" x14ac:dyDescent="0.2">
      <c r="C741" s="403"/>
      <c r="F741" s="404"/>
    </row>
    <row r="742" spans="3:6" s="394" customFormat="1" x14ac:dyDescent="0.2">
      <c r="C742" s="403"/>
      <c r="F742" s="404"/>
    </row>
    <row r="743" spans="3:6" s="394" customFormat="1" x14ac:dyDescent="0.2">
      <c r="C743" s="403"/>
      <c r="F743" s="404"/>
    </row>
    <row r="744" spans="3:6" s="394" customFormat="1" x14ac:dyDescent="0.2">
      <c r="C744" s="403"/>
      <c r="F744" s="404"/>
    </row>
    <row r="745" spans="3:6" s="394" customFormat="1" x14ac:dyDescent="0.2">
      <c r="C745" s="403"/>
      <c r="F745" s="404"/>
    </row>
    <row r="746" spans="3:6" s="394" customFormat="1" x14ac:dyDescent="0.2">
      <c r="C746" s="403"/>
      <c r="F746" s="404"/>
    </row>
    <row r="747" spans="3:6" s="394" customFormat="1" x14ac:dyDescent="0.2">
      <c r="C747" s="403"/>
      <c r="F747" s="404"/>
    </row>
    <row r="748" spans="3:6" s="394" customFormat="1" x14ac:dyDescent="0.2">
      <c r="C748" s="403"/>
      <c r="F748" s="404"/>
    </row>
    <row r="749" spans="3:6" s="394" customFormat="1" x14ac:dyDescent="0.2">
      <c r="C749" s="403"/>
      <c r="F749" s="404"/>
    </row>
    <row r="750" spans="3:6" s="394" customFormat="1" x14ac:dyDescent="0.2">
      <c r="C750" s="403"/>
      <c r="F750" s="404"/>
    </row>
    <row r="751" spans="3:6" s="394" customFormat="1" x14ac:dyDescent="0.2">
      <c r="C751" s="403"/>
      <c r="F751" s="404"/>
    </row>
    <row r="752" spans="3:6" s="394" customFormat="1" x14ac:dyDescent="0.2">
      <c r="C752" s="403"/>
      <c r="F752" s="404"/>
    </row>
    <row r="753" spans="3:6" s="394" customFormat="1" x14ac:dyDescent="0.2">
      <c r="C753" s="403"/>
      <c r="F753" s="404"/>
    </row>
    <row r="754" spans="3:6" s="394" customFormat="1" x14ac:dyDescent="0.2">
      <c r="C754" s="403"/>
      <c r="F754" s="404"/>
    </row>
    <row r="755" spans="3:6" s="394" customFormat="1" x14ac:dyDescent="0.2">
      <c r="C755" s="403"/>
      <c r="F755" s="404"/>
    </row>
    <row r="756" spans="3:6" s="394" customFormat="1" x14ac:dyDescent="0.2">
      <c r="C756" s="403"/>
      <c r="F756" s="404"/>
    </row>
    <row r="757" spans="3:6" s="394" customFormat="1" x14ac:dyDescent="0.2">
      <c r="C757" s="403"/>
      <c r="F757" s="404"/>
    </row>
    <row r="758" spans="3:6" s="394" customFormat="1" x14ac:dyDescent="0.2">
      <c r="C758" s="403"/>
      <c r="F758" s="404"/>
    </row>
    <row r="759" spans="3:6" s="394" customFormat="1" x14ac:dyDescent="0.2">
      <c r="C759" s="403"/>
      <c r="F759" s="404"/>
    </row>
    <row r="760" spans="3:6" s="394" customFormat="1" x14ac:dyDescent="0.2">
      <c r="C760" s="403"/>
      <c r="F760" s="404"/>
    </row>
    <row r="761" spans="3:6" s="394" customFormat="1" x14ac:dyDescent="0.2">
      <c r="C761" s="403"/>
      <c r="F761" s="404"/>
    </row>
    <row r="762" spans="3:6" s="394" customFormat="1" x14ac:dyDescent="0.2">
      <c r="C762" s="403"/>
      <c r="F762" s="404"/>
    </row>
    <row r="763" spans="3:6" s="394" customFormat="1" x14ac:dyDescent="0.2">
      <c r="C763" s="403"/>
      <c r="F763" s="404"/>
    </row>
    <row r="764" spans="3:6" s="394" customFormat="1" x14ac:dyDescent="0.2">
      <c r="C764" s="403"/>
      <c r="F764" s="404"/>
    </row>
    <row r="765" spans="3:6" s="394" customFormat="1" x14ac:dyDescent="0.2">
      <c r="C765" s="403"/>
      <c r="F765" s="404"/>
    </row>
    <row r="766" spans="3:6" s="394" customFormat="1" x14ac:dyDescent="0.2">
      <c r="C766" s="403"/>
      <c r="F766" s="404"/>
    </row>
    <row r="767" spans="3:6" s="394" customFormat="1" x14ac:dyDescent="0.2">
      <c r="C767" s="403"/>
      <c r="F767" s="404"/>
    </row>
    <row r="768" spans="3:6" s="394" customFormat="1" x14ac:dyDescent="0.2">
      <c r="C768" s="403"/>
      <c r="F768" s="404"/>
    </row>
    <row r="769" spans="3:6" s="394" customFormat="1" x14ac:dyDescent="0.2">
      <c r="C769" s="403"/>
      <c r="F769" s="404"/>
    </row>
    <row r="770" spans="3:6" s="394" customFormat="1" x14ac:dyDescent="0.2">
      <c r="C770" s="403"/>
      <c r="F770" s="404"/>
    </row>
    <row r="771" spans="3:6" s="394" customFormat="1" x14ac:dyDescent="0.2">
      <c r="C771" s="403"/>
      <c r="F771" s="404"/>
    </row>
    <row r="772" spans="3:6" s="394" customFormat="1" x14ac:dyDescent="0.2">
      <c r="C772" s="403"/>
      <c r="F772" s="404"/>
    </row>
    <row r="773" spans="3:6" s="394" customFormat="1" x14ac:dyDescent="0.2">
      <c r="C773" s="403"/>
      <c r="F773" s="404"/>
    </row>
    <row r="774" spans="3:6" s="394" customFormat="1" x14ac:dyDescent="0.2">
      <c r="C774" s="403"/>
      <c r="F774" s="404"/>
    </row>
    <row r="775" spans="3:6" s="394" customFormat="1" x14ac:dyDescent="0.2">
      <c r="C775" s="403"/>
      <c r="F775" s="404"/>
    </row>
    <row r="776" spans="3:6" s="394" customFormat="1" x14ac:dyDescent="0.2">
      <c r="C776" s="403"/>
      <c r="F776" s="404"/>
    </row>
    <row r="777" spans="3:6" s="394" customFormat="1" x14ac:dyDescent="0.2">
      <c r="C777" s="403"/>
      <c r="F777" s="404"/>
    </row>
    <row r="778" spans="3:6" s="394" customFormat="1" x14ac:dyDescent="0.2">
      <c r="C778" s="403"/>
      <c r="F778" s="404"/>
    </row>
    <row r="779" spans="3:6" s="394" customFormat="1" x14ac:dyDescent="0.2">
      <c r="C779" s="403"/>
      <c r="F779" s="404"/>
    </row>
    <row r="780" spans="3:6" s="394" customFormat="1" x14ac:dyDescent="0.2">
      <c r="C780" s="403"/>
      <c r="F780" s="404"/>
    </row>
    <row r="781" spans="3:6" s="394" customFormat="1" x14ac:dyDescent="0.2">
      <c r="C781" s="403"/>
      <c r="F781" s="404"/>
    </row>
    <row r="782" spans="3:6" s="394" customFormat="1" x14ac:dyDescent="0.2">
      <c r="C782" s="403"/>
      <c r="F782" s="404"/>
    </row>
    <row r="783" spans="3:6" s="394" customFormat="1" x14ac:dyDescent="0.2">
      <c r="C783" s="403"/>
      <c r="F783" s="404"/>
    </row>
    <row r="784" spans="3:6" s="394" customFormat="1" x14ac:dyDescent="0.2">
      <c r="C784" s="403"/>
      <c r="F784" s="404"/>
    </row>
    <row r="785" spans="3:6" s="394" customFormat="1" x14ac:dyDescent="0.2">
      <c r="C785" s="403"/>
      <c r="F785" s="404"/>
    </row>
    <row r="786" spans="3:6" s="394" customFormat="1" x14ac:dyDescent="0.2">
      <c r="C786" s="403"/>
      <c r="F786" s="404"/>
    </row>
    <row r="787" spans="3:6" s="394" customFormat="1" x14ac:dyDescent="0.2">
      <c r="C787" s="403"/>
      <c r="F787" s="404"/>
    </row>
    <row r="788" spans="3:6" s="394" customFormat="1" x14ac:dyDescent="0.2">
      <c r="C788" s="403"/>
      <c r="F788" s="404"/>
    </row>
    <row r="789" spans="3:6" s="394" customFormat="1" x14ac:dyDescent="0.2">
      <c r="C789" s="403"/>
      <c r="F789" s="404"/>
    </row>
    <row r="790" spans="3:6" s="394" customFormat="1" x14ac:dyDescent="0.2">
      <c r="C790" s="403"/>
      <c r="F790" s="404"/>
    </row>
    <row r="791" spans="3:6" s="394" customFormat="1" x14ac:dyDescent="0.2">
      <c r="C791" s="403"/>
      <c r="F791" s="404"/>
    </row>
    <row r="792" spans="3:6" s="394" customFormat="1" x14ac:dyDescent="0.2">
      <c r="C792" s="403"/>
      <c r="F792" s="404"/>
    </row>
    <row r="793" spans="3:6" s="394" customFormat="1" x14ac:dyDescent="0.2">
      <c r="C793" s="403"/>
      <c r="F793" s="404"/>
    </row>
    <row r="794" spans="3:6" s="394" customFormat="1" x14ac:dyDescent="0.2">
      <c r="C794" s="403"/>
      <c r="F794" s="404"/>
    </row>
    <row r="795" spans="3:6" s="394" customFormat="1" x14ac:dyDescent="0.2">
      <c r="C795" s="403"/>
      <c r="F795" s="404"/>
    </row>
    <row r="796" spans="3:6" s="394" customFormat="1" x14ac:dyDescent="0.2">
      <c r="C796" s="403"/>
      <c r="F796" s="404"/>
    </row>
    <row r="797" spans="3:6" s="394" customFormat="1" x14ac:dyDescent="0.2">
      <c r="C797" s="403"/>
      <c r="F797" s="404"/>
    </row>
    <row r="798" spans="3:6" s="394" customFormat="1" x14ac:dyDescent="0.2">
      <c r="C798" s="403"/>
      <c r="F798" s="404"/>
    </row>
    <row r="799" spans="3:6" s="394" customFormat="1" x14ac:dyDescent="0.2">
      <c r="C799" s="403"/>
      <c r="F799" s="404"/>
    </row>
    <row r="800" spans="3:6" s="394" customFormat="1" x14ac:dyDescent="0.2">
      <c r="C800" s="403"/>
      <c r="F800" s="404"/>
    </row>
    <row r="801" spans="3:6" s="394" customFormat="1" x14ac:dyDescent="0.2">
      <c r="C801" s="403"/>
      <c r="F801" s="404"/>
    </row>
    <row r="802" spans="3:6" s="394" customFormat="1" x14ac:dyDescent="0.2">
      <c r="C802" s="403"/>
      <c r="F802" s="404"/>
    </row>
    <row r="803" spans="3:6" s="394" customFormat="1" x14ac:dyDescent="0.2">
      <c r="C803" s="403"/>
      <c r="F803" s="404"/>
    </row>
    <row r="804" spans="3:6" s="394" customFormat="1" x14ac:dyDescent="0.2">
      <c r="C804" s="403"/>
      <c r="F804" s="404"/>
    </row>
    <row r="805" spans="3:6" s="394" customFormat="1" x14ac:dyDescent="0.2">
      <c r="C805" s="403"/>
      <c r="F805" s="404"/>
    </row>
    <row r="806" spans="3:6" s="394" customFormat="1" x14ac:dyDescent="0.2">
      <c r="C806" s="403"/>
      <c r="F806" s="404"/>
    </row>
    <row r="807" spans="3:6" s="394" customFormat="1" x14ac:dyDescent="0.2">
      <c r="C807" s="403"/>
      <c r="F807" s="404"/>
    </row>
    <row r="808" spans="3:6" s="394" customFormat="1" x14ac:dyDescent="0.2">
      <c r="C808" s="403"/>
      <c r="F808" s="404"/>
    </row>
    <row r="809" spans="3:6" s="394" customFormat="1" x14ac:dyDescent="0.2">
      <c r="C809" s="403"/>
      <c r="F809" s="404"/>
    </row>
    <row r="810" spans="3:6" s="394" customFormat="1" x14ac:dyDescent="0.2">
      <c r="C810" s="403"/>
      <c r="F810" s="404"/>
    </row>
    <row r="811" spans="3:6" s="394" customFormat="1" x14ac:dyDescent="0.2">
      <c r="C811" s="403"/>
      <c r="F811" s="404"/>
    </row>
    <row r="812" spans="3:6" s="394" customFormat="1" x14ac:dyDescent="0.2">
      <c r="C812" s="403"/>
      <c r="F812" s="404"/>
    </row>
    <row r="813" spans="3:6" s="394" customFormat="1" x14ac:dyDescent="0.2">
      <c r="C813" s="403"/>
      <c r="F813" s="404"/>
    </row>
    <row r="814" spans="3:6" s="394" customFormat="1" x14ac:dyDescent="0.2">
      <c r="C814" s="403"/>
      <c r="F814" s="404"/>
    </row>
    <row r="815" spans="3:6" s="394" customFormat="1" x14ac:dyDescent="0.2">
      <c r="C815" s="403"/>
      <c r="F815" s="404"/>
    </row>
    <row r="816" spans="3:6" s="394" customFormat="1" x14ac:dyDescent="0.2">
      <c r="C816" s="403"/>
      <c r="F816" s="404"/>
    </row>
    <row r="817" spans="3:6" s="394" customFormat="1" x14ac:dyDescent="0.2">
      <c r="C817" s="403"/>
      <c r="F817" s="404"/>
    </row>
    <row r="818" spans="3:6" s="394" customFormat="1" x14ac:dyDescent="0.2">
      <c r="C818" s="403"/>
      <c r="F818" s="404"/>
    </row>
    <row r="819" spans="3:6" s="394" customFormat="1" x14ac:dyDescent="0.2">
      <c r="C819" s="403"/>
      <c r="F819" s="404"/>
    </row>
    <row r="820" spans="3:6" s="394" customFormat="1" x14ac:dyDescent="0.2">
      <c r="C820" s="403"/>
      <c r="F820" s="404"/>
    </row>
    <row r="821" spans="3:6" s="394" customFormat="1" x14ac:dyDescent="0.2">
      <c r="C821" s="403"/>
      <c r="F821" s="404"/>
    </row>
    <row r="822" spans="3:6" s="394" customFormat="1" x14ac:dyDescent="0.2">
      <c r="C822" s="403"/>
      <c r="F822" s="404"/>
    </row>
    <row r="823" spans="3:6" s="394" customFormat="1" x14ac:dyDescent="0.2">
      <c r="C823" s="403"/>
      <c r="F823" s="404"/>
    </row>
    <row r="824" spans="3:6" s="394" customFormat="1" x14ac:dyDescent="0.2">
      <c r="C824" s="403"/>
      <c r="F824" s="404"/>
    </row>
    <row r="825" spans="3:6" s="394" customFormat="1" x14ac:dyDescent="0.2">
      <c r="C825" s="403"/>
      <c r="F825" s="404"/>
    </row>
    <row r="826" spans="3:6" s="394" customFormat="1" x14ac:dyDescent="0.2">
      <c r="C826" s="403"/>
      <c r="F826" s="404"/>
    </row>
    <row r="827" spans="3:6" s="394" customFormat="1" x14ac:dyDescent="0.2">
      <c r="C827" s="403"/>
      <c r="F827" s="404"/>
    </row>
    <row r="828" spans="3:6" s="394" customFormat="1" x14ac:dyDescent="0.2">
      <c r="C828" s="403"/>
      <c r="F828" s="404"/>
    </row>
    <row r="829" spans="3:6" s="394" customFormat="1" x14ac:dyDescent="0.2">
      <c r="C829" s="403"/>
      <c r="F829" s="404"/>
    </row>
    <row r="830" spans="3:6" s="394" customFormat="1" x14ac:dyDescent="0.2">
      <c r="C830" s="403"/>
      <c r="F830" s="404"/>
    </row>
    <row r="831" spans="3:6" s="394" customFormat="1" x14ac:dyDescent="0.2">
      <c r="C831" s="403"/>
      <c r="F831" s="404"/>
    </row>
    <row r="832" spans="3:6" s="394" customFormat="1" x14ac:dyDescent="0.2">
      <c r="C832" s="403"/>
      <c r="F832" s="404"/>
    </row>
    <row r="833" spans="3:6" s="394" customFormat="1" x14ac:dyDescent="0.2">
      <c r="C833" s="403"/>
      <c r="F833" s="404"/>
    </row>
    <row r="834" spans="3:6" s="394" customFormat="1" x14ac:dyDescent="0.2">
      <c r="C834" s="403"/>
      <c r="F834" s="404"/>
    </row>
    <row r="835" spans="3:6" s="394" customFormat="1" x14ac:dyDescent="0.2">
      <c r="C835" s="403"/>
      <c r="F835" s="404"/>
    </row>
    <row r="836" spans="3:6" s="394" customFormat="1" x14ac:dyDescent="0.2">
      <c r="C836" s="403"/>
      <c r="F836" s="404"/>
    </row>
    <row r="837" spans="3:6" s="394" customFormat="1" x14ac:dyDescent="0.2">
      <c r="C837" s="403"/>
      <c r="F837" s="404"/>
    </row>
    <row r="838" spans="3:6" s="394" customFormat="1" x14ac:dyDescent="0.2">
      <c r="C838" s="403"/>
      <c r="F838" s="404"/>
    </row>
    <row r="839" spans="3:6" s="394" customFormat="1" x14ac:dyDescent="0.2">
      <c r="C839" s="403"/>
      <c r="F839" s="404"/>
    </row>
    <row r="840" spans="3:6" s="394" customFormat="1" x14ac:dyDescent="0.2">
      <c r="C840" s="403"/>
      <c r="F840" s="404"/>
    </row>
    <row r="841" spans="3:6" s="394" customFormat="1" x14ac:dyDescent="0.2">
      <c r="C841" s="403"/>
      <c r="F841" s="404"/>
    </row>
    <row r="842" spans="3:6" s="394" customFormat="1" x14ac:dyDescent="0.2">
      <c r="C842" s="403"/>
      <c r="F842" s="404"/>
    </row>
    <row r="843" spans="3:6" s="394" customFormat="1" x14ac:dyDescent="0.2">
      <c r="C843" s="403"/>
      <c r="F843" s="404"/>
    </row>
    <row r="844" spans="3:6" s="394" customFormat="1" x14ac:dyDescent="0.2">
      <c r="C844" s="403"/>
      <c r="F844" s="404"/>
    </row>
    <row r="845" spans="3:6" s="394" customFormat="1" x14ac:dyDescent="0.2">
      <c r="C845" s="403"/>
      <c r="F845" s="404"/>
    </row>
    <row r="846" spans="3:6" s="394" customFormat="1" x14ac:dyDescent="0.2">
      <c r="C846" s="403"/>
      <c r="F846" s="404"/>
    </row>
    <row r="847" spans="3:6" s="394" customFormat="1" x14ac:dyDescent="0.2">
      <c r="C847" s="403"/>
      <c r="F847" s="404"/>
    </row>
    <row r="848" spans="3:6" s="394" customFormat="1" x14ac:dyDescent="0.2">
      <c r="C848" s="403"/>
      <c r="F848" s="404"/>
    </row>
    <row r="849" spans="3:6" s="394" customFormat="1" x14ac:dyDescent="0.2">
      <c r="C849" s="403"/>
      <c r="F849" s="404"/>
    </row>
    <row r="850" spans="3:6" s="394" customFormat="1" x14ac:dyDescent="0.2">
      <c r="C850" s="403"/>
      <c r="F850" s="404"/>
    </row>
    <row r="851" spans="3:6" s="394" customFormat="1" x14ac:dyDescent="0.2">
      <c r="C851" s="403"/>
      <c r="F851" s="404"/>
    </row>
    <row r="852" spans="3:6" s="394" customFormat="1" x14ac:dyDescent="0.2">
      <c r="C852" s="403"/>
      <c r="F852" s="404"/>
    </row>
    <row r="853" spans="3:6" s="394" customFormat="1" x14ac:dyDescent="0.2">
      <c r="C853" s="403"/>
      <c r="F853" s="404"/>
    </row>
    <row r="854" spans="3:6" s="394" customFormat="1" x14ac:dyDescent="0.2">
      <c r="C854" s="403"/>
      <c r="F854" s="404"/>
    </row>
    <row r="855" spans="3:6" s="394" customFormat="1" x14ac:dyDescent="0.2">
      <c r="C855" s="403"/>
      <c r="F855" s="404"/>
    </row>
    <row r="856" spans="3:6" s="394" customFormat="1" x14ac:dyDescent="0.2">
      <c r="C856" s="403"/>
      <c r="F856" s="404"/>
    </row>
    <row r="857" spans="3:6" s="394" customFormat="1" x14ac:dyDescent="0.2">
      <c r="C857" s="403"/>
      <c r="F857" s="404"/>
    </row>
    <row r="858" spans="3:6" s="394" customFormat="1" x14ac:dyDescent="0.2">
      <c r="C858" s="403"/>
      <c r="F858" s="404"/>
    </row>
    <row r="859" spans="3:6" s="394" customFormat="1" x14ac:dyDescent="0.2">
      <c r="C859" s="403"/>
      <c r="F859" s="404"/>
    </row>
    <row r="860" spans="3:6" s="394" customFormat="1" x14ac:dyDescent="0.2">
      <c r="C860" s="403"/>
      <c r="F860" s="404"/>
    </row>
    <row r="861" spans="3:6" s="394" customFormat="1" x14ac:dyDescent="0.2">
      <c r="C861" s="403"/>
      <c r="F861" s="404"/>
    </row>
    <row r="862" spans="3:6" s="394" customFormat="1" x14ac:dyDescent="0.2">
      <c r="C862" s="403"/>
      <c r="F862" s="404"/>
    </row>
    <row r="863" spans="3:6" s="394" customFormat="1" x14ac:dyDescent="0.2">
      <c r="C863" s="403"/>
      <c r="F863" s="404"/>
    </row>
    <row r="864" spans="3:6" s="394" customFormat="1" x14ac:dyDescent="0.2">
      <c r="C864" s="403"/>
      <c r="F864" s="404"/>
    </row>
    <row r="865" spans="3:6" s="394" customFormat="1" x14ac:dyDescent="0.2">
      <c r="C865" s="403"/>
      <c r="F865" s="404"/>
    </row>
    <row r="866" spans="3:6" s="394" customFormat="1" x14ac:dyDescent="0.2">
      <c r="C866" s="403"/>
      <c r="F866" s="404"/>
    </row>
    <row r="867" spans="3:6" s="394" customFormat="1" x14ac:dyDescent="0.2">
      <c r="C867" s="403"/>
      <c r="F867" s="404"/>
    </row>
    <row r="868" spans="3:6" s="394" customFormat="1" x14ac:dyDescent="0.2">
      <c r="C868" s="403"/>
      <c r="F868" s="404"/>
    </row>
    <row r="869" spans="3:6" s="394" customFormat="1" x14ac:dyDescent="0.2">
      <c r="C869" s="403"/>
      <c r="F869" s="404"/>
    </row>
    <row r="870" spans="3:6" s="394" customFormat="1" x14ac:dyDescent="0.2">
      <c r="C870" s="403"/>
      <c r="F870" s="404"/>
    </row>
    <row r="871" spans="3:6" s="394" customFormat="1" x14ac:dyDescent="0.2">
      <c r="C871" s="403"/>
      <c r="F871" s="404"/>
    </row>
    <row r="872" spans="3:6" s="394" customFormat="1" x14ac:dyDescent="0.2">
      <c r="C872" s="403"/>
      <c r="F872" s="404"/>
    </row>
    <row r="873" spans="3:6" s="394" customFormat="1" x14ac:dyDescent="0.2">
      <c r="C873" s="403"/>
      <c r="F873" s="404"/>
    </row>
    <row r="874" spans="3:6" s="394" customFormat="1" x14ac:dyDescent="0.2">
      <c r="C874" s="403"/>
      <c r="F874" s="404"/>
    </row>
    <row r="875" spans="3:6" s="394" customFormat="1" x14ac:dyDescent="0.2">
      <c r="C875" s="403"/>
      <c r="F875" s="404"/>
    </row>
    <row r="876" spans="3:6" s="394" customFormat="1" x14ac:dyDescent="0.2">
      <c r="C876" s="403"/>
      <c r="F876" s="404"/>
    </row>
    <row r="877" spans="3:6" s="394" customFormat="1" x14ac:dyDescent="0.2">
      <c r="C877" s="403"/>
      <c r="F877" s="404"/>
    </row>
    <row r="878" spans="3:6" s="394" customFormat="1" x14ac:dyDescent="0.2">
      <c r="C878" s="403"/>
      <c r="F878" s="404"/>
    </row>
    <row r="879" spans="3:6" s="394" customFormat="1" x14ac:dyDescent="0.2">
      <c r="C879" s="403"/>
      <c r="F879" s="404"/>
    </row>
    <row r="880" spans="3:6" s="394" customFormat="1" x14ac:dyDescent="0.2">
      <c r="C880" s="403"/>
      <c r="F880" s="404"/>
    </row>
    <row r="881" spans="3:6" s="394" customFormat="1" x14ac:dyDescent="0.2">
      <c r="C881" s="403"/>
      <c r="F881" s="404"/>
    </row>
    <row r="882" spans="3:6" s="394" customFormat="1" x14ac:dyDescent="0.2">
      <c r="C882" s="403"/>
      <c r="F882" s="404"/>
    </row>
    <row r="883" spans="3:6" s="394" customFormat="1" x14ac:dyDescent="0.2">
      <c r="C883" s="403"/>
      <c r="F883" s="404"/>
    </row>
    <row r="884" spans="3:6" s="394" customFormat="1" x14ac:dyDescent="0.2">
      <c r="C884" s="403"/>
      <c r="F884" s="404"/>
    </row>
    <row r="885" spans="3:6" s="394" customFormat="1" x14ac:dyDescent="0.2">
      <c r="C885" s="403"/>
      <c r="F885" s="404"/>
    </row>
    <row r="886" spans="3:6" s="394" customFormat="1" x14ac:dyDescent="0.2">
      <c r="C886" s="403"/>
      <c r="F886" s="404"/>
    </row>
    <row r="887" spans="3:6" s="394" customFormat="1" x14ac:dyDescent="0.2">
      <c r="C887" s="403"/>
      <c r="F887" s="404"/>
    </row>
    <row r="888" spans="3:6" s="394" customFormat="1" x14ac:dyDescent="0.2">
      <c r="C888" s="403"/>
      <c r="F888" s="404"/>
    </row>
    <row r="889" spans="3:6" s="394" customFormat="1" x14ac:dyDescent="0.2">
      <c r="C889" s="403"/>
      <c r="F889" s="404"/>
    </row>
    <row r="890" spans="3:6" s="394" customFormat="1" x14ac:dyDescent="0.2">
      <c r="C890" s="403"/>
      <c r="F890" s="404"/>
    </row>
    <row r="891" spans="3:6" s="394" customFormat="1" x14ac:dyDescent="0.2">
      <c r="C891" s="403"/>
      <c r="F891" s="404"/>
    </row>
    <row r="892" spans="3:6" s="394" customFormat="1" x14ac:dyDescent="0.2">
      <c r="C892" s="403"/>
      <c r="F892" s="404"/>
    </row>
    <row r="893" spans="3:6" s="394" customFormat="1" x14ac:dyDescent="0.2">
      <c r="C893" s="403"/>
      <c r="F893" s="404"/>
    </row>
    <row r="894" spans="3:6" s="394" customFormat="1" x14ac:dyDescent="0.2">
      <c r="C894" s="403"/>
      <c r="F894" s="404"/>
    </row>
    <row r="895" spans="3:6" s="394" customFormat="1" x14ac:dyDescent="0.2">
      <c r="C895" s="403"/>
      <c r="F895" s="404"/>
    </row>
    <row r="896" spans="3:6" s="394" customFormat="1" x14ac:dyDescent="0.2">
      <c r="C896" s="403"/>
      <c r="F896" s="404"/>
    </row>
    <row r="897" spans="3:6" s="394" customFormat="1" x14ac:dyDescent="0.2">
      <c r="C897" s="403"/>
      <c r="F897" s="404"/>
    </row>
    <row r="898" spans="3:6" s="394" customFormat="1" x14ac:dyDescent="0.2">
      <c r="C898" s="403"/>
      <c r="F898" s="404"/>
    </row>
    <row r="899" spans="3:6" s="394" customFormat="1" x14ac:dyDescent="0.2">
      <c r="C899" s="403"/>
      <c r="F899" s="404"/>
    </row>
    <row r="900" spans="3:6" s="394" customFormat="1" x14ac:dyDescent="0.2">
      <c r="C900" s="403"/>
      <c r="F900" s="404"/>
    </row>
    <row r="901" spans="3:6" s="394" customFormat="1" x14ac:dyDescent="0.2">
      <c r="C901" s="403"/>
      <c r="F901" s="404"/>
    </row>
    <row r="902" spans="3:6" s="394" customFormat="1" x14ac:dyDescent="0.2">
      <c r="C902" s="403"/>
      <c r="F902" s="404"/>
    </row>
    <row r="903" spans="3:6" s="394" customFormat="1" x14ac:dyDescent="0.2">
      <c r="C903" s="403"/>
      <c r="F903" s="404"/>
    </row>
    <row r="904" spans="3:6" s="394" customFormat="1" x14ac:dyDescent="0.2">
      <c r="C904" s="403"/>
      <c r="F904" s="404"/>
    </row>
    <row r="905" spans="3:6" s="394" customFormat="1" x14ac:dyDescent="0.2">
      <c r="C905" s="403"/>
      <c r="F905" s="404"/>
    </row>
    <row r="906" spans="3:6" s="394" customFormat="1" x14ac:dyDescent="0.2">
      <c r="C906" s="403"/>
      <c r="F906" s="404"/>
    </row>
    <row r="907" spans="3:6" s="394" customFormat="1" x14ac:dyDescent="0.2">
      <c r="C907" s="403"/>
      <c r="F907" s="404"/>
    </row>
    <row r="908" spans="3:6" s="394" customFormat="1" x14ac:dyDescent="0.2">
      <c r="C908" s="403"/>
      <c r="F908" s="404"/>
    </row>
    <row r="909" spans="3:6" s="394" customFormat="1" x14ac:dyDescent="0.2">
      <c r="C909" s="403"/>
      <c r="F909" s="404"/>
    </row>
    <row r="910" spans="3:6" s="394" customFormat="1" x14ac:dyDescent="0.2">
      <c r="C910" s="403"/>
      <c r="F910" s="404"/>
    </row>
    <row r="911" spans="3:6" s="394" customFormat="1" x14ac:dyDescent="0.2">
      <c r="C911" s="403"/>
      <c r="F911" s="404"/>
    </row>
    <row r="912" spans="3:6" s="394" customFormat="1" x14ac:dyDescent="0.2">
      <c r="C912" s="403"/>
      <c r="F912" s="404"/>
    </row>
    <row r="913" spans="3:6" s="394" customFormat="1" x14ac:dyDescent="0.2">
      <c r="C913" s="403"/>
      <c r="F913" s="404"/>
    </row>
    <row r="914" spans="3:6" s="394" customFormat="1" x14ac:dyDescent="0.2">
      <c r="C914" s="403"/>
      <c r="F914" s="404"/>
    </row>
    <row r="915" spans="3:6" s="394" customFormat="1" x14ac:dyDescent="0.2">
      <c r="C915" s="403"/>
      <c r="F915" s="404"/>
    </row>
    <row r="916" spans="3:6" s="394" customFormat="1" x14ac:dyDescent="0.2">
      <c r="C916" s="403"/>
      <c r="F916" s="404"/>
    </row>
    <row r="917" spans="3:6" s="394" customFormat="1" x14ac:dyDescent="0.2">
      <c r="C917" s="403"/>
      <c r="F917" s="404"/>
    </row>
    <row r="918" spans="3:6" s="394" customFormat="1" x14ac:dyDescent="0.2">
      <c r="C918" s="403"/>
      <c r="F918" s="404"/>
    </row>
    <row r="919" spans="3:6" s="394" customFormat="1" x14ac:dyDescent="0.2">
      <c r="C919" s="403"/>
      <c r="F919" s="404"/>
    </row>
    <row r="920" spans="3:6" s="394" customFormat="1" x14ac:dyDescent="0.2">
      <c r="C920" s="403"/>
      <c r="F920" s="404"/>
    </row>
    <row r="921" spans="3:6" s="394" customFormat="1" x14ac:dyDescent="0.2">
      <c r="C921" s="403"/>
      <c r="F921" s="404"/>
    </row>
    <row r="922" spans="3:6" s="394" customFormat="1" x14ac:dyDescent="0.2">
      <c r="C922" s="403"/>
      <c r="F922" s="404"/>
    </row>
    <row r="923" spans="3:6" s="394" customFormat="1" x14ac:dyDescent="0.2">
      <c r="C923" s="403"/>
      <c r="F923" s="404"/>
    </row>
    <row r="924" spans="3:6" s="394" customFormat="1" x14ac:dyDescent="0.2">
      <c r="C924" s="403"/>
      <c r="F924" s="404"/>
    </row>
    <row r="925" spans="3:6" s="394" customFormat="1" x14ac:dyDescent="0.2">
      <c r="C925" s="403"/>
      <c r="F925" s="404"/>
    </row>
    <row r="926" spans="3:6" s="394" customFormat="1" x14ac:dyDescent="0.2">
      <c r="C926" s="403"/>
      <c r="F926" s="404"/>
    </row>
    <row r="927" spans="3:6" s="394" customFormat="1" x14ac:dyDescent="0.2">
      <c r="C927" s="403"/>
      <c r="F927" s="404"/>
    </row>
    <row r="928" spans="3:6" s="394" customFormat="1" x14ac:dyDescent="0.2">
      <c r="C928" s="403"/>
      <c r="F928" s="404"/>
    </row>
    <row r="929" spans="3:6" s="394" customFormat="1" x14ac:dyDescent="0.2">
      <c r="C929" s="403"/>
      <c r="F929" s="404"/>
    </row>
    <row r="930" spans="3:6" s="394" customFormat="1" x14ac:dyDescent="0.2">
      <c r="C930" s="403"/>
      <c r="F930" s="404"/>
    </row>
    <row r="931" spans="3:6" s="394" customFormat="1" x14ac:dyDescent="0.2">
      <c r="C931" s="403"/>
      <c r="F931" s="404"/>
    </row>
    <row r="932" spans="3:6" s="394" customFormat="1" x14ac:dyDescent="0.2">
      <c r="C932" s="403"/>
      <c r="F932" s="404"/>
    </row>
    <row r="933" spans="3:6" s="394" customFormat="1" x14ac:dyDescent="0.2">
      <c r="C933" s="403"/>
      <c r="F933" s="404"/>
    </row>
    <row r="934" spans="3:6" s="394" customFormat="1" x14ac:dyDescent="0.2">
      <c r="C934" s="403"/>
      <c r="F934" s="404"/>
    </row>
    <row r="935" spans="3:6" s="394" customFormat="1" x14ac:dyDescent="0.2">
      <c r="C935" s="403"/>
      <c r="F935" s="404"/>
    </row>
    <row r="936" spans="3:6" s="394" customFormat="1" x14ac:dyDescent="0.2">
      <c r="C936" s="403"/>
      <c r="F936" s="404"/>
    </row>
    <row r="937" spans="3:6" s="394" customFormat="1" x14ac:dyDescent="0.2">
      <c r="C937" s="403"/>
      <c r="F937" s="404"/>
    </row>
    <row r="938" spans="3:6" s="394" customFormat="1" x14ac:dyDescent="0.2">
      <c r="C938" s="403"/>
      <c r="F938" s="404"/>
    </row>
    <row r="939" spans="3:6" s="394" customFormat="1" x14ac:dyDescent="0.2">
      <c r="C939" s="403"/>
      <c r="F939" s="404"/>
    </row>
    <row r="940" spans="3:6" s="394" customFormat="1" x14ac:dyDescent="0.2">
      <c r="C940" s="403"/>
      <c r="F940" s="404"/>
    </row>
    <row r="941" spans="3:6" s="394" customFormat="1" x14ac:dyDescent="0.2">
      <c r="C941" s="403"/>
      <c r="F941" s="404"/>
    </row>
    <row r="942" spans="3:6" s="394" customFormat="1" x14ac:dyDescent="0.2">
      <c r="C942" s="403"/>
      <c r="F942" s="404"/>
    </row>
    <row r="943" spans="3:6" s="394" customFormat="1" x14ac:dyDescent="0.2">
      <c r="C943" s="403"/>
      <c r="F943" s="404"/>
    </row>
    <row r="944" spans="3:6" s="394" customFormat="1" x14ac:dyDescent="0.2">
      <c r="C944" s="403"/>
      <c r="F944" s="404"/>
    </row>
    <row r="945" spans="3:6" s="394" customFormat="1" x14ac:dyDescent="0.2">
      <c r="C945" s="403"/>
      <c r="F945" s="404"/>
    </row>
    <row r="946" spans="3:6" s="394" customFormat="1" x14ac:dyDescent="0.2">
      <c r="C946" s="403"/>
      <c r="F946" s="404"/>
    </row>
    <row r="947" spans="3:6" s="394" customFormat="1" x14ac:dyDescent="0.2">
      <c r="C947" s="403"/>
      <c r="F947" s="404"/>
    </row>
    <row r="948" spans="3:6" s="394" customFormat="1" x14ac:dyDescent="0.2">
      <c r="C948" s="403"/>
      <c r="F948" s="404"/>
    </row>
    <row r="949" spans="3:6" s="394" customFormat="1" x14ac:dyDescent="0.2">
      <c r="C949" s="403"/>
      <c r="F949" s="404"/>
    </row>
    <row r="950" spans="3:6" s="394" customFormat="1" x14ac:dyDescent="0.2">
      <c r="C950" s="403"/>
      <c r="F950" s="404"/>
    </row>
    <row r="951" spans="3:6" s="394" customFormat="1" x14ac:dyDescent="0.2">
      <c r="C951" s="403"/>
      <c r="F951" s="404"/>
    </row>
    <row r="952" spans="3:6" s="394" customFormat="1" x14ac:dyDescent="0.2">
      <c r="C952" s="403"/>
      <c r="F952" s="404"/>
    </row>
    <row r="953" spans="3:6" s="394" customFormat="1" x14ac:dyDescent="0.2">
      <c r="C953" s="403"/>
      <c r="F953" s="404"/>
    </row>
    <row r="954" spans="3:6" s="394" customFormat="1" x14ac:dyDescent="0.2">
      <c r="C954" s="403"/>
      <c r="F954" s="404"/>
    </row>
    <row r="955" spans="3:6" s="394" customFormat="1" x14ac:dyDescent="0.2">
      <c r="C955" s="403"/>
      <c r="F955" s="404"/>
    </row>
    <row r="956" spans="3:6" s="394" customFormat="1" x14ac:dyDescent="0.2">
      <c r="C956" s="403"/>
      <c r="F956" s="404"/>
    </row>
    <row r="957" spans="3:6" s="394" customFormat="1" x14ac:dyDescent="0.2">
      <c r="C957" s="403"/>
      <c r="F957" s="404"/>
    </row>
    <row r="958" spans="3:6" s="394" customFormat="1" x14ac:dyDescent="0.2">
      <c r="C958" s="403"/>
      <c r="F958" s="404"/>
    </row>
    <row r="959" spans="3:6" s="394" customFormat="1" x14ac:dyDescent="0.2">
      <c r="C959" s="403"/>
      <c r="F959" s="404"/>
    </row>
    <row r="960" spans="3:6" s="394" customFormat="1" x14ac:dyDescent="0.2">
      <c r="C960" s="403"/>
      <c r="F960" s="404"/>
    </row>
    <row r="961" spans="3:6" s="394" customFormat="1" x14ac:dyDescent="0.2">
      <c r="C961" s="403"/>
      <c r="F961" s="404"/>
    </row>
    <row r="962" spans="3:6" s="394" customFormat="1" x14ac:dyDescent="0.2">
      <c r="C962" s="403"/>
      <c r="F962" s="404"/>
    </row>
    <row r="963" spans="3:6" s="394" customFormat="1" x14ac:dyDescent="0.2">
      <c r="C963" s="403"/>
      <c r="F963" s="404"/>
    </row>
    <row r="964" spans="3:6" s="394" customFormat="1" x14ac:dyDescent="0.2">
      <c r="C964" s="403"/>
      <c r="F964" s="404"/>
    </row>
    <row r="965" spans="3:6" s="394" customFormat="1" x14ac:dyDescent="0.2">
      <c r="C965" s="403"/>
      <c r="F965" s="404"/>
    </row>
    <row r="966" spans="3:6" s="394" customFormat="1" x14ac:dyDescent="0.2">
      <c r="C966" s="403"/>
      <c r="F966" s="404"/>
    </row>
    <row r="967" spans="3:6" s="394" customFormat="1" x14ac:dyDescent="0.2">
      <c r="C967" s="403"/>
      <c r="F967" s="404"/>
    </row>
    <row r="968" spans="3:6" s="394" customFormat="1" x14ac:dyDescent="0.2">
      <c r="C968" s="403"/>
      <c r="F968" s="404"/>
    </row>
    <row r="969" spans="3:6" s="394" customFormat="1" x14ac:dyDescent="0.2">
      <c r="C969" s="403"/>
      <c r="F969" s="404"/>
    </row>
    <row r="970" spans="3:6" s="394" customFormat="1" x14ac:dyDescent="0.2">
      <c r="C970" s="403"/>
      <c r="F970" s="404"/>
    </row>
    <row r="971" spans="3:6" s="394" customFormat="1" x14ac:dyDescent="0.2">
      <c r="C971" s="403"/>
      <c r="F971" s="404"/>
    </row>
    <row r="972" spans="3:6" s="394" customFormat="1" x14ac:dyDescent="0.2">
      <c r="C972" s="403"/>
      <c r="F972" s="404"/>
    </row>
    <row r="973" spans="3:6" s="394" customFormat="1" x14ac:dyDescent="0.2">
      <c r="C973" s="403"/>
      <c r="F973" s="404"/>
    </row>
    <row r="974" spans="3:6" s="394" customFormat="1" x14ac:dyDescent="0.2">
      <c r="C974" s="403"/>
      <c r="F974" s="404"/>
    </row>
    <row r="975" spans="3:6" s="394" customFormat="1" x14ac:dyDescent="0.2">
      <c r="C975" s="403"/>
      <c r="F975" s="404"/>
    </row>
    <row r="976" spans="3:6" s="394" customFormat="1" x14ac:dyDescent="0.2">
      <c r="C976" s="403"/>
      <c r="F976" s="404"/>
    </row>
    <row r="977" spans="3:6" s="394" customFormat="1" x14ac:dyDescent="0.2">
      <c r="C977" s="403"/>
      <c r="F977" s="404"/>
    </row>
    <row r="978" spans="3:6" s="394" customFormat="1" x14ac:dyDescent="0.2">
      <c r="C978" s="403"/>
      <c r="F978" s="404"/>
    </row>
    <row r="979" spans="3:6" s="394" customFormat="1" x14ac:dyDescent="0.2">
      <c r="C979" s="403"/>
      <c r="F979" s="404"/>
    </row>
    <row r="980" spans="3:6" s="394" customFormat="1" x14ac:dyDescent="0.2">
      <c r="C980" s="403"/>
      <c r="F980" s="404"/>
    </row>
    <row r="981" spans="3:6" s="394" customFormat="1" x14ac:dyDescent="0.2">
      <c r="C981" s="403"/>
      <c r="F981" s="404"/>
    </row>
    <row r="982" spans="3:6" s="394" customFormat="1" x14ac:dyDescent="0.2">
      <c r="C982" s="403"/>
      <c r="F982" s="404"/>
    </row>
    <row r="983" spans="3:6" s="394" customFormat="1" x14ac:dyDescent="0.2">
      <c r="C983" s="403"/>
      <c r="F983" s="404"/>
    </row>
    <row r="984" spans="3:6" s="394" customFormat="1" x14ac:dyDescent="0.2">
      <c r="C984" s="403"/>
      <c r="F984" s="404"/>
    </row>
    <row r="985" spans="3:6" s="394" customFormat="1" x14ac:dyDescent="0.2">
      <c r="C985" s="403"/>
      <c r="F985" s="404"/>
    </row>
    <row r="986" spans="3:6" s="394" customFormat="1" x14ac:dyDescent="0.2">
      <c r="C986" s="403"/>
      <c r="F986" s="404"/>
    </row>
    <row r="987" spans="3:6" s="394" customFormat="1" x14ac:dyDescent="0.2">
      <c r="C987" s="403"/>
      <c r="F987" s="404"/>
    </row>
    <row r="988" spans="3:6" s="394" customFormat="1" x14ac:dyDescent="0.2">
      <c r="C988" s="403"/>
      <c r="F988" s="404"/>
    </row>
    <row r="989" spans="3:6" s="394" customFormat="1" x14ac:dyDescent="0.2">
      <c r="C989" s="403"/>
      <c r="F989" s="404"/>
    </row>
    <row r="990" spans="3:6" s="394" customFormat="1" x14ac:dyDescent="0.2">
      <c r="C990" s="403"/>
      <c r="F990" s="404"/>
    </row>
    <row r="991" spans="3:6" s="394" customFormat="1" x14ac:dyDescent="0.2">
      <c r="C991" s="403"/>
      <c r="F991" s="404"/>
    </row>
    <row r="992" spans="3:6" s="394" customFormat="1" x14ac:dyDescent="0.2">
      <c r="C992" s="403"/>
      <c r="F992" s="404"/>
    </row>
    <row r="993" spans="3:6" s="394" customFormat="1" x14ac:dyDescent="0.2">
      <c r="C993" s="403"/>
      <c r="F993" s="404"/>
    </row>
    <row r="994" spans="3:6" s="394" customFormat="1" x14ac:dyDescent="0.2">
      <c r="C994" s="403"/>
      <c r="F994" s="404"/>
    </row>
    <row r="995" spans="3:6" s="394" customFormat="1" x14ac:dyDescent="0.2">
      <c r="C995" s="403"/>
      <c r="F995" s="404"/>
    </row>
    <row r="996" spans="3:6" s="394" customFormat="1" x14ac:dyDescent="0.2">
      <c r="C996" s="403"/>
      <c r="F996" s="404"/>
    </row>
    <row r="997" spans="3:6" s="394" customFormat="1" x14ac:dyDescent="0.2">
      <c r="C997" s="403"/>
      <c r="F997" s="404"/>
    </row>
    <row r="998" spans="3:6" s="394" customFormat="1" x14ac:dyDescent="0.2">
      <c r="C998" s="403"/>
      <c r="F998" s="404"/>
    </row>
    <row r="999" spans="3:6" s="394" customFormat="1" x14ac:dyDescent="0.2">
      <c r="C999" s="403"/>
      <c r="F999" s="404"/>
    </row>
    <row r="1000" spans="3:6" s="394" customFormat="1" x14ac:dyDescent="0.2">
      <c r="C1000" s="403"/>
      <c r="F1000" s="404"/>
    </row>
    <row r="1001" spans="3:6" s="394" customFormat="1" x14ac:dyDescent="0.2">
      <c r="C1001" s="403"/>
      <c r="F1001" s="404"/>
    </row>
    <row r="1002" spans="3:6" s="394" customFormat="1" x14ac:dyDescent="0.2">
      <c r="C1002" s="403"/>
      <c r="F1002" s="404"/>
    </row>
    <row r="1003" spans="3:6" s="394" customFormat="1" x14ac:dyDescent="0.2">
      <c r="C1003" s="403"/>
      <c r="F1003" s="404"/>
    </row>
    <row r="1004" spans="3:6" s="394" customFormat="1" x14ac:dyDescent="0.2">
      <c r="C1004" s="403"/>
      <c r="F1004" s="404"/>
    </row>
    <row r="1005" spans="3:6" s="394" customFormat="1" x14ac:dyDescent="0.2">
      <c r="C1005" s="403"/>
      <c r="F1005" s="404"/>
    </row>
    <row r="1006" spans="3:6" s="394" customFormat="1" x14ac:dyDescent="0.2">
      <c r="C1006" s="403"/>
      <c r="F1006" s="404"/>
    </row>
    <row r="1007" spans="3:6" s="394" customFormat="1" x14ac:dyDescent="0.2">
      <c r="C1007" s="403"/>
      <c r="F1007" s="404"/>
    </row>
    <row r="1008" spans="3:6" s="394" customFormat="1" x14ac:dyDescent="0.2">
      <c r="C1008" s="403"/>
      <c r="F1008" s="404"/>
    </row>
    <row r="1009" spans="3:6" s="394" customFormat="1" x14ac:dyDescent="0.2">
      <c r="C1009" s="403"/>
      <c r="F1009" s="404"/>
    </row>
    <row r="1010" spans="3:6" s="394" customFormat="1" x14ac:dyDescent="0.2">
      <c r="C1010" s="403"/>
      <c r="F1010" s="404"/>
    </row>
    <row r="1011" spans="3:6" s="394" customFormat="1" x14ac:dyDescent="0.2">
      <c r="C1011" s="403"/>
      <c r="F1011" s="404"/>
    </row>
    <row r="1012" spans="3:6" s="394" customFormat="1" x14ac:dyDescent="0.2">
      <c r="C1012" s="403"/>
      <c r="F1012" s="404"/>
    </row>
    <row r="1013" spans="3:6" s="394" customFormat="1" x14ac:dyDescent="0.2">
      <c r="C1013" s="403"/>
      <c r="F1013" s="404"/>
    </row>
    <row r="1014" spans="3:6" s="394" customFormat="1" x14ac:dyDescent="0.2">
      <c r="C1014" s="403"/>
      <c r="F1014" s="404"/>
    </row>
    <row r="1015" spans="3:6" s="394" customFormat="1" x14ac:dyDescent="0.2">
      <c r="C1015" s="403"/>
      <c r="F1015" s="404"/>
    </row>
    <row r="1016" spans="3:6" s="394" customFormat="1" x14ac:dyDescent="0.2">
      <c r="C1016" s="403"/>
      <c r="F1016" s="404"/>
    </row>
    <row r="1017" spans="3:6" s="394" customFormat="1" x14ac:dyDescent="0.2">
      <c r="C1017" s="403"/>
      <c r="F1017" s="404"/>
    </row>
    <row r="1018" spans="3:6" s="394" customFormat="1" x14ac:dyDescent="0.2">
      <c r="C1018" s="403"/>
      <c r="F1018" s="404"/>
    </row>
    <row r="1019" spans="3:6" s="394" customFormat="1" x14ac:dyDescent="0.2">
      <c r="C1019" s="403"/>
      <c r="F1019" s="404"/>
    </row>
    <row r="1020" spans="3:6" s="394" customFormat="1" x14ac:dyDescent="0.2">
      <c r="C1020" s="403"/>
      <c r="F1020" s="404"/>
    </row>
    <row r="1021" spans="3:6" s="394" customFormat="1" x14ac:dyDescent="0.2">
      <c r="C1021" s="403"/>
      <c r="F1021" s="404"/>
    </row>
    <row r="1022" spans="3:6" s="394" customFormat="1" x14ac:dyDescent="0.2">
      <c r="C1022" s="403"/>
      <c r="F1022" s="404"/>
    </row>
    <row r="1023" spans="3:6" s="394" customFormat="1" x14ac:dyDescent="0.2">
      <c r="C1023" s="403"/>
      <c r="F1023" s="404"/>
    </row>
    <row r="1024" spans="3:6" s="394" customFormat="1" x14ac:dyDescent="0.2">
      <c r="C1024" s="403"/>
      <c r="F1024" s="404"/>
    </row>
    <row r="1025" spans="3:6" s="394" customFormat="1" x14ac:dyDescent="0.2">
      <c r="C1025" s="403"/>
      <c r="F1025" s="404"/>
    </row>
    <row r="1026" spans="3:6" s="394" customFormat="1" x14ac:dyDescent="0.2">
      <c r="C1026" s="403"/>
      <c r="F1026" s="404"/>
    </row>
    <row r="1027" spans="3:6" s="394" customFormat="1" x14ac:dyDescent="0.2">
      <c r="C1027" s="403"/>
      <c r="F1027" s="404"/>
    </row>
    <row r="1028" spans="3:6" s="394" customFormat="1" x14ac:dyDescent="0.2">
      <c r="C1028" s="403"/>
      <c r="F1028" s="404"/>
    </row>
    <row r="1029" spans="3:6" s="394" customFormat="1" x14ac:dyDescent="0.2">
      <c r="C1029" s="403"/>
      <c r="F1029" s="404"/>
    </row>
    <row r="1030" spans="3:6" s="394" customFormat="1" x14ac:dyDescent="0.2">
      <c r="C1030" s="403"/>
      <c r="F1030" s="404"/>
    </row>
    <row r="1031" spans="3:6" s="394" customFormat="1" x14ac:dyDescent="0.2">
      <c r="C1031" s="403"/>
      <c r="F1031" s="404"/>
    </row>
    <row r="1032" spans="3:6" s="394" customFormat="1" x14ac:dyDescent="0.2">
      <c r="C1032" s="403"/>
      <c r="F1032" s="404"/>
    </row>
    <row r="1033" spans="3:6" s="394" customFormat="1" x14ac:dyDescent="0.2">
      <c r="C1033" s="403"/>
      <c r="F1033" s="404"/>
    </row>
    <row r="1034" spans="3:6" s="394" customFormat="1" x14ac:dyDescent="0.2">
      <c r="C1034" s="403"/>
      <c r="F1034" s="404"/>
    </row>
    <row r="1035" spans="3:6" s="394" customFormat="1" x14ac:dyDescent="0.2">
      <c r="C1035" s="403"/>
      <c r="F1035" s="404"/>
    </row>
    <row r="1036" spans="3:6" s="394" customFormat="1" x14ac:dyDescent="0.2">
      <c r="C1036" s="403"/>
      <c r="F1036" s="404"/>
    </row>
    <row r="1037" spans="3:6" s="394" customFormat="1" x14ac:dyDescent="0.2">
      <c r="C1037" s="403"/>
      <c r="F1037" s="404"/>
    </row>
    <row r="1038" spans="3:6" s="394" customFormat="1" x14ac:dyDescent="0.2">
      <c r="C1038" s="403"/>
      <c r="F1038" s="404"/>
    </row>
    <row r="1039" spans="3:6" s="394" customFormat="1" x14ac:dyDescent="0.2">
      <c r="C1039" s="403"/>
      <c r="F1039" s="404"/>
    </row>
    <row r="1040" spans="3:6" s="394" customFormat="1" x14ac:dyDescent="0.2">
      <c r="C1040" s="403"/>
      <c r="F1040" s="404"/>
    </row>
    <row r="1041" spans="3:6" s="394" customFormat="1" x14ac:dyDescent="0.2">
      <c r="C1041" s="403"/>
      <c r="F1041" s="404"/>
    </row>
    <row r="1042" spans="3:6" s="394" customFormat="1" x14ac:dyDescent="0.2">
      <c r="C1042" s="403"/>
      <c r="F1042" s="404"/>
    </row>
    <row r="1043" spans="3:6" s="394" customFormat="1" x14ac:dyDescent="0.2">
      <c r="C1043" s="403"/>
      <c r="F1043" s="404"/>
    </row>
    <row r="1044" spans="3:6" s="394" customFormat="1" x14ac:dyDescent="0.2">
      <c r="C1044" s="403"/>
      <c r="F1044" s="404"/>
    </row>
    <row r="1045" spans="3:6" s="394" customFormat="1" x14ac:dyDescent="0.2">
      <c r="C1045" s="403"/>
      <c r="F1045" s="404"/>
    </row>
    <row r="1046" spans="3:6" s="394" customFormat="1" x14ac:dyDescent="0.2">
      <c r="C1046" s="403"/>
      <c r="F1046" s="404"/>
    </row>
    <row r="1047" spans="3:6" s="394" customFormat="1" x14ac:dyDescent="0.2">
      <c r="C1047" s="403"/>
      <c r="F1047" s="404"/>
    </row>
    <row r="1048" spans="3:6" s="394" customFormat="1" x14ac:dyDescent="0.2">
      <c r="C1048" s="403"/>
      <c r="F1048" s="404"/>
    </row>
    <row r="1049" spans="3:6" s="394" customFormat="1" x14ac:dyDescent="0.2">
      <c r="C1049" s="403"/>
      <c r="F1049" s="404"/>
    </row>
    <row r="1050" spans="3:6" s="394" customFormat="1" x14ac:dyDescent="0.2">
      <c r="C1050" s="403"/>
      <c r="F1050" s="404"/>
    </row>
    <row r="1051" spans="3:6" s="394" customFormat="1" x14ac:dyDescent="0.2">
      <c r="C1051" s="403"/>
      <c r="F1051" s="404"/>
    </row>
    <row r="1052" spans="3:6" s="394" customFormat="1" x14ac:dyDescent="0.2">
      <c r="C1052" s="403"/>
      <c r="F1052" s="404"/>
    </row>
    <row r="1053" spans="3:6" s="394" customFormat="1" x14ac:dyDescent="0.2">
      <c r="C1053" s="403"/>
      <c r="F1053" s="404"/>
    </row>
    <row r="1054" spans="3:6" s="394" customFormat="1" x14ac:dyDescent="0.2">
      <c r="C1054" s="403"/>
      <c r="F1054" s="404"/>
    </row>
    <row r="1055" spans="3:6" s="394" customFormat="1" x14ac:dyDescent="0.2">
      <c r="C1055" s="403"/>
      <c r="F1055" s="404"/>
    </row>
    <row r="1056" spans="3:6" s="394" customFormat="1" x14ac:dyDescent="0.2">
      <c r="C1056" s="403"/>
      <c r="F1056" s="404"/>
    </row>
    <row r="1057" spans="3:6" s="394" customFormat="1" x14ac:dyDescent="0.2">
      <c r="C1057" s="403"/>
      <c r="F1057" s="404"/>
    </row>
    <row r="1058" spans="3:6" s="394" customFormat="1" x14ac:dyDescent="0.2">
      <c r="C1058" s="403"/>
      <c r="F1058" s="404"/>
    </row>
    <row r="1059" spans="3:6" s="394" customFormat="1" x14ac:dyDescent="0.2">
      <c r="C1059" s="403"/>
      <c r="F1059" s="404"/>
    </row>
    <row r="1060" spans="3:6" s="394" customFormat="1" x14ac:dyDescent="0.2">
      <c r="C1060" s="403"/>
      <c r="F1060" s="404"/>
    </row>
    <row r="1061" spans="3:6" s="394" customFormat="1" x14ac:dyDescent="0.2">
      <c r="C1061" s="403"/>
      <c r="F1061" s="404"/>
    </row>
    <row r="1062" spans="3:6" s="394" customFormat="1" x14ac:dyDescent="0.2">
      <c r="C1062" s="403"/>
      <c r="F1062" s="404"/>
    </row>
    <row r="1063" spans="3:6" s="394" customFormat="1" x14ac:dyDescent="0.2">
      <c r="C1063" s="403"/>
      <c r="F1063" s="404"/>
    </row>
    <row r="1064" spans="3:6" s="394" customFormat="1" x14ac:dyDescent="0.2">
      <c r="C1064" s="403"/>
      <c r="F1064" s="404"/>
    </row>
    <row r="1065" spans="3:6" s="394" customFormat="1" x14ac:dyDescent="0.2">
      <c r="C1065" s="403"/>
      <c r="F1065" s="404"/>
    </row>
    <row r="1066" spans="3:6" s="394" customFormat="1" x14ac:dyDescent="0.2">
      <c r="C1066" s="403"/>
      <c r="F1066" s="404"/>
    </row>
    <row r="1067" spans="3:6" s="394" customFormat="1" x14ac:dyDescent="0.2">
      <c r="C1067" s="403"/>
      <c r="F1067" s="404"/>
    </row>
    <row r="1068" spans="3:6" s="394" customFormat="1" x14ac:dyDescent="0.2">
      <c r="C1068" s="403"/>
      <c r="F1068" s="404"/>
    </row>
    <row r="1069" spans="3:6" s="394" customFormat="1" x14ac:dyDescent="0.2">
      <c r="C1069" s="403"/>
      <c r="F1069" s="404"/>
    </row>
    <row r="1070" spans="3:6" s="394" customFormat="1" x14ac:dyDescent="0.2">
      <c r="C1070" s="403"/>
      <c r="F1070" s="404"/>
    </row>
    <row r="1071" spans="3:6" s="394" customFormat="1" x14ac:dyDescent="0.2">
      <c r="C1071" s="403"/>
      <c r="F1071" s="404"/>
    </row>
    <row r="1072" spans="3:6" s="394" customFormat="1" x14ac:dyDescent="0.2">
      <c r="C1072" s="403"/>
      <c r="F1072" s="404"/>
    </row>
    <row r="1073" spans="3:6" s="394" customFormat="1" x14ac:dyDescent="0.2">
      <c r="C1073" s="403"/>
      <c r="F1073" s="404"/>
    </row>
    <row r="1074" spans="3:6" s="394" customFormat="1" x14ac:dyDescent="0.2">
      <c r="C1074" s="403"/>
      <c r="F1074" s="404"/>
    </row>
    <row r="1075" spans="3:6" s="394" customFormat="1" x14ac:dyDescent="0.2">
      <c r="C1075" s="403"/>
      <c r="F1075" s="404"/>
    </row>
    <row r="1076" spans="3:6" s="394" customFormat="1" x14ac:dyDescent="0.2">
      <c r="C1076" s="403"/>
      <c r="F1076" s="404"/>
    </row>
    <row r="1077" spans="3:6" s="394" customFormat="1" x14ac:dyDescent="0.2">
      <c r="C1077" s="403"/>
      <c r="F1077" s="404"/>
    </row>
    <row r="1078" spans="3:6" s="394" customFormat="1" x14ac:dyDescent="0.2">
      <c r="C1078" s="403"/>
      <c r="F1078" s="404"/>
    </row>
    <row r="1079" spans="3:6" s="394" customFormat="1" x14ac:dyDescent="0.2">
      <c r="C1079" s="403"/>
      <c r="F1079" s="404"/>
    </row>
    <row r="1080" spans="3:6" s="394" customFormat="1" x14ac:dyDescent="0.2">
      <c r="C1080" s="403"/>
      <c r="F1080" s="404"/>
    </row>
    <row r="1081" spans="3:6" s="394" customFormat="1" x14ac:dyDescent="0.2">
      <c r="C1081" s="403"/>
      <c r="F1081" s="404"/>
    </row>
    <row r="1082" spans="3:6" s="394" customFormat="1" x14ac:dyDescent="0.2">
      <c r="C1082" s="403"/>
      <c r="F1082" s="404"/>
    </row>
    <row r="1083" spans="3:6" s="394" customFormat="1" x14ac:dyDescent="0.2">
      <c r="C1083" s="403"/>
      <c r="F1083" s="404"/>
    </row>
    <row r="1084" spans="3:6" s="394" customFormat="1" x14ac:dyDescent="0.2">
      <c r="C1084" s="403"/>
      <c r="F1084" s="404"/>
    </row>
    <row r="1085" spans="3:6" s="394" customFormat="1" x14ac:dyDescent="0.2">
      <c r="C1085" s="403"/>
      <c r="F1085" s="404"/>
    </row>
    <row r="1086" spans="3:6" s="394" customFormat="1" x14ac:dyDescent="0.2">
      <c r="C1086" s="403"/>
      <c r="F1086" s="404"/>
    </row>
    <row r="1087" spans="3:6" s="394" customFormat="1" x14ac:dyDescent="0.2">
      <c r="C1087" s="403"/>
      <c r="F1087" s="404"/>
    </row>
    <row r="1088" spans="3:6" s="394" customFormat="1" x14ac:dyDescent="0.2">
      <c r="C1088" s="403"/>
      <c r="F1088" s="404"/>
    </row>
    <row r="1089" spans="3:6" s="394" customFormat="1" x14ac:dyDescent="0.2">
      <c r="C1089" s="403"/>
      <c r="F1089" s="404"/>
    </row>
    <row r="1090" spans="3:6" s="394" customFormat="1" x14ac:dyDescent="0.2">
      <c r="C1090" s="403"/>
      <c r="F1090" s="404"/>
    </row>
    <row r="1091" spans="3:6" s="394" customFormat="1" x14ac:dyDescent="0.2">
      <c r="C1091" s="403"/>
      <c r="F1091" s="404"/>
    </row>
    <row r="1092" spans="3:6" s="394" customFormat="1" x14ac:dyDescent="0.2">
      <c r="C1092" s="403"/>
      <c r="F1092" s="404"/>
    </row>
    <row r="1093" spans="3:6" s="394" customFormat="1" x14ac:dyDescent="0.2">
      <c r="C1093" s="403"/>
      <c r="F1093" s="404"/>
    </row>
    <row r="1094" spans="3:6" s="394" customFormat="1" x14ac:dyDescent="0.2">
      <c r="C1094" s="403"/>
      <c r="F1094" s="404"/>
    </row>
    <row r="1095" spans="3:6" s="394" customFormat="1" x14ac:dyDescent="0.2">
      <c r="C1095" s="403"/>
      <c r="F1095" s="404"/>
    </row>
    <row r="1096" spans="3:6" s="394" customFormat="1" x14ac:dyDescent="0.2">
      <c r="C1096" s="403"/>
      <c r="F1096" s="404"/>
    </row>
    <row r="1097" spans="3:6" s="394" customFormat="1" x14ac:dyDescent="0.2">
      <c r="C1097" s="403"/>
      <c r="F1097" s="404"/>
    </row>
    <row r="1098" spans="3:6" s="394" customFormat="1" x14ac:dyDescent="0.2">
      <c r="C1098" s="403"/>
      <c r="F1098" s="404"/>
    </row>
    <row r="1099" spans="3:6" s="394" customFormat="1" x14ac:dyDescent="0.2">
      <c r="C1099" s="403"/>
      <c r="F1099" s="404"/>
    </row>
    <row r="1100" spans="3:6" s="394" customFormat="1" x14ac:dyDescent="0.2">
      <c r="C1100" s="403"/>
      <c r="F1100" s="404"/>
    </row>
    <row r="1101" spans="3:6" s="394" customFormat="1" x14ac:dyDescent="0.2">
      <c r="C1101" s="403"/>
      <c r="F1101" s="404"/>
    </row>
    <row r="1102" spans="3:6" s="394" customFormat="1" x14ac:dyDescent="0.2">
      <c r="C1102" s="403"/>
      <c r="F1102" s="404"/>
    </row>
    <row r="1103" spans="3:6" s="394" customFormat="1" x14ac:dyDescent="0.2">
      <c r="C1103" s="403"/>
      <c r="F1103" s="404"/>
    </row>
    <row r="1104" spans="3:6" s="394" customFormat="1" x14ac:dyDescent="0.2">
      <c r="C1104" s="403"/>
      <c r="F1104" s="404"/>
    </row>
    <row r="1105" spans="3:6" s="394" customFormat="1" x14ac:dyDescent="0.2">
      <c r="C1105" s="403"/>
      <c r="F1105" s="404"/>
    </row>
    <row r="1106" spans="3:6" s="394" customFormat="1" x14ac:dyDescent="0.2">
      <c r="C1106" s="403"/>
      <c r="F1106" s="404"/>
    </row>
    <row r="1107" spans="3:6" s="394" customFormat="1" x14ac:dyDescent="0.2">
      <c r="C1107" s="403"/>
      <c r="F1107" s="404"/>
    </row>
    <row r="1108" spans="3:6" s="394" customFormat="1" x14ac:dyDescent="0.2">
      <c r="C1108" s="403"/>
      <c r="F1108" s="404"/>
    </row>
    <row r="1109" spans="3:6" s="394" customFormat="1" x14ac:dyDescent="0.2">
      <c r="C1109" s="403"/>
      <c r="F1109" s="404"/>
    </row>
    <row r="1110" spans="3:6" s="394" customFormat="1" x14ac:dyDescent="0.2">
      <c r="C1110" s="403"/>
      <c r="F1110" s="404"/>
    </row>
    <row r="1111" spans="3:6" s="394" customFormat="1" x14ac:dyDescent="0.2">
      <c r="C1111" s="403"/>
      <c r="F1111" s="404"/>
    </row>
    <row r="1112" spans="3:6" s="394" customFormat="1" x14ac:dyDescent="0.2">
      <c r="C1112" s="403"/>
      <c r="F1112" s="404"/>
    </row>
    <row r="1113" spans="3:6" s="394" customFormat="1" x14ac:dyDescent="0.2">
      <c r="C1113" s="403"/>
      <c r="F1113" s="404"/>
    </row>
    <row r="1114" spans="3:6" s="394" customFormat="1" x14ac:dyDescent="0.2">
      <c r="C1114" s="403"/>
      <c r="F1114" s="404"/>
    </row>
    <row r="1115" spans="3:6" s="394" customFormat="1" x14ac:dyDescent="0.2">
      <c r="C1115" s="403"/>
      <c r="F1115" s="404"/>
    </row>
    <row r="1116" spans="3:6" s="394" customFormat="1" x14ac:dyDescent="0.2">
      <c r="C1116" s="403"/>
      <c r="F1116" s="404"/>
    </row>
    <row r="1117" spans="3:6" s="394" customFormat="1" x14ac:dyDescent="0.2">
      <c r="C1117" s="403"/>
      <c r="F1117" s="404"/>
    </row>
    <row r="1118" spans="3:6" s="394" customFormat="1" x14ac:dyDescent="0.2">
      <c r="C1118" s="403"/>
      <c r="F1118" s="404"/>
    </row>
    <row r="1119" spans="3:6" s="394" customFormat="1" x14ac:dyDescent="0.2">
      <c r="C1119" s="403"/>
      <c r="F1119" s="404"/>
    </row>
    <row r="1120" spans="3:6" s="394" customFormat="1" x14ac:dyDescent="0.2">
      <c r="C1120" s="403"/>
      <c r="F1120" s="404"/>
    </row>
    <row r="1121" spans="3:6" s="394" customFormat="1" x14ac:dyDescent="0.2">
      <c r="C1121" s="403"/>
      <c r="F1121" s="404"/>
    </row>
    <row r="1122" spans="3:6" s="394" customFormat="1" x14ac:dyDescent="0.2">
      <c r="C1122" s="403"/>
      <c r="F1122" s="404"/>
    </row>
    <row r="1123" spans="3:6" s="394" customFormat="1" x14ac:dyDescent="0.2">
      <c r="C1123" s="403"/>
      <c r="F1123" s="404"/>
    </row>
    <row r="1124" spans="3:6" s="394" customFormat="1" x14ac:dyDescent="0.2">
      <c r="C1124" s="403"/>
      <c r="F1124" s="404"/>
    </row>
    <row r="1125" spans="3:6" s="394" customFormat="1" x14ac:dyDescent="0.2">
      <c r="C1125" s="403"/>
      <c r="F1125" s="404"/>
    </row>
    <row r="1126" spans="3:6" s="394" customFormat="1" x14ac:dyDescent="0.2">
      <c r="C1126" s="403"/>
      <c r="F1126" s="404"/>
    </row>
    <row r="1127" spans="3:6" s="394" customFormat="1" x14ac:dyDescent="0.2">
      <c r="C1127" s="403"/>
      <c r="F1127" s="404"/>
    </row>
    <row r="1128" spans="3:6" s="394" customFormat="1" x14ac:dyDescent="0.2">
      <c r="C1128" s="403"/>
      <c r="F1128" s="404"/>
    </row>
    <row r="1129" spans="3:6" s="394" customFormat="1" x14ac:dyDescent="0.2">
      <c r="C1129" s="403"/>
      <c r="F1129" s="404"/>
    </row>
    <row r="1130" spans="3:6" s="394" customFormat="1" x14ac:dyDescent="0.2">
      <c r="C1130" s="403"/>
      <c r="F1130" s="404"/>
    </row>
    <row r="1131" spans="3:6" s="394" customFormat="1" x14ac:dyDescent="0.2">
      <c r="C1131" s="403"/>
      <c r="F1131" s="404"/>
    </row>
    <row r="1132" spans="3:6" s="394" customFormat="1" x14ac:dyDescent="0.2">
      <c r="C1132" s="403"/>
      <c r="F1132" s="404"/>
    </row>
    <row r="1133" spans="3:6" s="394" customFormat="1" x14ac:dyDescent="0.2">
      <c r="C1133" s="403"/>
      <c r="F1133" s="404"/>
    </row>
    <row r="1134" spans="3:6" s="394" customFormat="1" x14ac:dyDescent="0.2">
      <c r="C1134" s="403"/>
      <c r="F1134" s="404"/>
    </row>
    <row r="1135" spans="3:6" s="394" customFormat="1" x14ac:dyDescent="0.2">
      <c r="C1135" s="403"/>
      <c r="F1135" s="404"/>
    </row>
    <row r="1136" spans="3:6" s="394" customFormat="1" x14ac:dyDescent="0.2">
      <c r="C1136" s="403"/>
      <c r="F1136" s="404"/>
    </row>
    <row r="1137" spans="3:6" s="394" customFormat="1" x14ac:dyDescent="0.2">
      <c r="C1137" s="403"/>
      <c r="F1137" s="404"/>
    </row>
    <row r="1138" spans="3:6" s="394" customFormat="1" x14ac:dyDescent="0.2">
      <c r="C1138" s="403"/>
      <c r="F1138" s="404"/>
    </row>
    <row r="1139" spans="3:6" s="394" customFormat="1" x14ac:dyDescent="0.2">
      <c r="C1139" s="403"/>
      <c r="F1139" s="404"/>
    </row>
    <row r="1140" spans="3:6" s="394" customFormat="1" x14ac:dyDescent="0.2">
      <c r="C1140" s="403"/>
      <c r="F1140" s="404"/>
    </row>
    <row r="1141" spans="3:6" s="394" customFormat="1" x14ac:dyDescent="0.2">
      <c r="C1141" s="403"/>
      <c r="F1141" s="404"/>
    </row>
    <row r="1142" spans="3:6" s="394" customFormat="1" x14ac:dyDescent="0.2">
      <c r="C1142" s="403"/>
      <c r="F1142" s="404"/>
    </row>
    <row r="1143" spans="3:6" s="394" customFormat="1" x14ac:dyDescent="0.2">
      <c r="C1143" s="403"/>
      <c r="F1143" s="404"/>
    </row>
    <row r="1144" spans="3:6" s="394" customFormat="1" x14ac:dyDescent="0.2">
      <c r="C1144" s="403"/>
      <c r="F1144" s="404"/>
    </row>
    <row r="1145" spans="3:6" s="394" customFormat="1" x14ac:dyDescent="0.2">
      <c r="C1145" s="403"/>
      <c r="F1145" s="404"/>
    </row>
    <row r="1146" spans="3:6" s="394" customFormat="1" x14ac:dyDescent="0.2">
      <c r="C1146" s="403"/>
      <c r="F1146" s="404"/>
    </row>
    <row r="1147" spans="3:6" s="394" customFormat="1" x14ac:dyDescent="0.2">
      <c r="C1147" s="403"/>
      <c r="F1147" s="404"/>
    </row>
    <row r="1148" spans="3:6" s="394" customFormat="1" x14ac:dyDescent="0.2">
      <c r="C1148" s="403"/>
      <c r="F1148" s="404"/>
    </row>
    <row r="1149" spans="3:6" s="394" customFormat="1" x14ac:dyDescent="0.2">
      <c r="C1149" s="403"/>
      <c r="F1149" s="404"/>
    </row>
    <row r="1150" spans="3:6" s="394" customFormat="1" x14ac:dyDescent="0.2">
      <c r="C1150" s="403"/>
      <c r="F1150" s="404"/>
    </row>
    <row r="1151" spans="3:6" s="394" customFormat="1" x14ac:dyDescent="0.2">
      <c r="C1151" s="403"/>
      <c r="F1151" s="404"/>
    </row>
    <row r="1152" spans="3:6" s="394" customFormat="1" x14ac:dyDescent="0.2">
      <c r="C1152" s="403"/>
      <c r="F1152" s="404"/>
    </row>
    <row r="1153" spans="3:6" s="394" customFormat="1" x14ac:dyDescent="0.2">
      <c r="C1153" s="403"/>
      <c r="F1153" s="404"/>
    </row>
    <row r="1154" spans="3:6" s="394" customFormat="1" x14ac:dyDescent="0.2">
      <c r="C1154" s="403"/>
      <c r="F1154" s="404"/>
    </row>
    <row r="1155" spans="3:6" s="394" customFormat="1" x14ac:dyDescent="0.2">
      <c r="C1155" s="403"/>
      <c r="F1155" s="404"/>
    </row>
    <row r="1156" spans="3:6" s="394" customFormat="1" x14ac:dyDescent="0.2">
      <c r="C1156" s="403"/>
      <c r="F1156" s="404"/>
    </row>
    <row r="1157" spans="3:6" s="394" customFormat="1" x14ac:dyDescent="0.2">
      <c r="C1157" s="403"/>
      <c r="F1157" s="404"/>
    </row>
    <row r="1158" spans="3:6" s="394" customFormat="1" x14ac:dyDescent="0.2">
      <c r="C1158" s="403"/>
      <c r="F1158" s="404"/>
    </row>
    <row r="1159" spans="3:6" s="394" customFormat="1" x14ac:dyDescent="0.2">
      <c r="C1159" s="403"/>
      <c r="F1159" s="404"/>
    </row>
    <row r="1160" spans="3:6" s="394" customFormat="1" x14ac:dyDescent="0.2">
      <c r="C1160" s="403"/>
      <c r="F1160" s="404"/>
    </row>
    <row r="1161" spans="3:6" s="394" customFormat="1" x14ac:dyDescent="0.2">
      <c r="C1161" s="403"/>
      <c r="F1161" s="404"/>
    </row>
    <row r="1162" spans="3:6" s="394" customFormat="1" x14ac:dyDescent="0.2">
      <c r="C1162" s="403"/>
      <c r="F1162" s="404"/>
    </row>
    <row r="1163" spans="3:6" s="394" customFormat="1" x14ac:dyDescent="0.2">
      <c r="C1163" s="403"/>
      <c r="F1163" s="404"/>
    </row>
    <row r="1164" spans="3:6" s="394" customFormat="1" x14ac:dyDescent="0.2">
      <c r="C1164" s="403"/>
      <c r="F1164" s="404"/>
    </row>
    <row r="1165" spans="3:6" s="394" customFormat="1" x14ac:dyDescent="0.2">
      <c r="C1165" s="403"/>
      <c r="F1165" s="404"/>
    </row>
    <row r="1166" spans="3:6" s="394" customFormat="1" x14ac:dyDescent="0.2">
      <c r="C1166" s="403"/>
      <c r="F1166" s="404"/>
    </row>
    <row r="1167" spans="3:6" s="394" customFormat="1" x14ac:dyDescent="0.2">
      <c r="C1167" s="403"/>
      <c r="F1167" s="404"/>
    </row>
    <row r="1168" spans="3:6" s="394" customFormat="1" x14ac:dyDescent="0.2">
      <c r="C1168" s="403"/>
      <c r="F1168" s="404"/>
    </row>
    <row r="1169" spans="3:6" s="394" customFormat="1" x14ac:dyDescent="0.2">
      <c r="C1169" s="403"/>
      <c r="F1169" s="404"/>
    </row>
    <row r="1170" spans="3:6" s="394" customFormat="1" x14ac:dyDescent="0.2">
      <c r="C1170" s="403"/>
      <c r="F1170" s="404"/>
    </row>
    <row r="1171" spans="3:6" s="394" customFormat="1" x14ac:dyDescent="0.2">
      <c r="C1171" s="403"/>
      <c r="F1171" s="404"/>
    </row>
    <row r="1172" spans="3:6" s="394" customFormat="1" x14ac:dyDescent="0.2">
      <c r="C1172" s="403"/>
      <c r="F1172" s="404"/>
    </row>
    <row r="1173" spans="3:6" s="394" customFormat="1" x14ac:dyDescent="0.2">
      <c r="C1173" s="403"/>
      <c r="F1173" s="404"/>
    </row>
    <row r="1174" spans="3:6" s="394" customFormat="1" x14ac:dyDescent="0.2">
      <c r="C1174" s="403"/>
      <c r="F1174" s="404"/>
    </row>
    <row r="1175" spans="3:6" s="394" customFormat="1" x14ac:dyDescent="0.2">
      <c r="C1175" s="403"/>
      <c r="F1175" s="404"/>
    </row>
    <row r="1176" spans="3:6" s="394" customFormat="1" x14ac:dyDescent="0.2">
      <c r="C1176" s="403"/>
      <c r="F1176" s="404"/>
    </row>
    <row r="1177" spans="3:6" s="394" customFormat="1" x14ac:dyDescent="0.2">
      <c r="C1177" s="403"/>
      <c r="F1177" s="404"/>
    </row>
    <row r="1178" spans="3:6" s="394" customFormat="1" x14ac:dyDescent="0.2">
      <c r="C1178" s="403"/>
      <c r="F1178" s="404"/>
    </row>
    <row r="1179" spans="3:6" s="394" customFormat="1" x14ac:dyDescent="0.2">
      <c r="C1179" s="403"/>
      <c r="F1179" s="404"/>
    </row>
    <row r="1180" spans="3:6" s="394" customFormat="1" x14ac:dyDescent="0.2">
      <c r="C1180" s="403"/>
      <c r="F1180" s="404"/>
    </row>
    <row r="1181" spans="3:6" s="394" customFormat="1" x14ac:dyDescent="0.2">
      <c r="C1181" s="403"/>
      <c r="F1181" s="404"/>
    </row>
    <row r="1182" spans="3:6" s="394" customFormat="1" x14ac:dyDescent="0.2">
      <c r="C1182" s="403"/>
      <c r="F1182" s="404"/>
    </row>
    <row r="1183" spans="3:6" s="394" customFormat="1" x14ac:dyDescent="0.2">
      <c r="C1183" s="403"/>
      <c r="F1183" s="404"/>
    </row>
    <row r="1184" spans="3:6" s="394" customFormat="1" x14ac:dyDescent="0.2">
      <c r="C1184" s="403"/>
      <c r="F1184" s="404"/>
    </row>
    <row r="1185" spans="3:6" s="394" customFormat="1" x14ac:dyDescent="0.2">
      <c r="C1185" s="403"/>
      <c r="F1185" s="404"/>
    </row>
    <row r="1186" spans="3:6" s="394" customFormat="1" x14ac:dyDescent="0.2">
      <c r="C1186" s="403"/>
      <c r="F1186" s="404"/>
    </row>
    <row r="1187" spans="3:6" s="394" customFormat="1" x14ac:dyDescent="0.2">
      <c r="C1187" s="403"/>
      <c r="F1187" s="404"/>
    </row>
  </sheetData>
  <customSheetViews>
    <customSheetView guid="{D350A5C5-FC5A-4302-A794-33EF2B0B7E8B}" showPageBreaks="1" printArea="1" view="pageBreakPreview" showRuler="0">
      <pane ySplit="4" topLeftCell="A5" activePane="bottomLeft" state="frozen"/>
      <selection pane="bottomLeft" sqref="A1:O1"/>
      <rowBreaks count="5" manualBreakCount="5">
        <brk id="70" max="14" man="1"/>
        <brk id="137" max="14" man="1"/>
        <brk id="204" max="13" man="1"/>
        <brk id="233" max="13" man="1"/>
        <brk id="252" max="16383" man="1"/>
      </rowBreaks>
      <pageMargins left="0" right="0" top="0.5" bottom="0.25" header="0.25" footer="0.25"/>
      <printOptions horizontalCentered="1"/>
      <pageSetup scale="69" orientation="portrait" copies="2" r:id="rId1"/>
      <headerFooter alignWithMargins="0">
        <oddHeader>&amp;RPage &amp;P of &amp;N</oddHeader>
        <oddFooter>&amp;L&amp;10&amp;F&amp;R&amp;10&amp;D &amp;T</oddFooter>
      </headerFooter>
    </customSheetView>
  </customSheetViews>
  <mergeCells count="106">
    <mergeCell ref="C19:D19"/>
    <mergeCell ref="C20:D20"/>
    <mergeCell ref="B4:D4"/>
    <mergeCell ref="C46:D46"/>
    <mergeCell ref="C52:D52"/>
    <mergeCell ref="C53:D53"/>
    <mergeCell ref="C47:D47"/>
    <mergeCell ref="C25:D25"/>
    <mergeCell ref="C3:D3"/>
    <mergeCell ref="C5:D5"/>
    <mergeCell ref="C23:D23"/>
    <mergeCell ref="C24:D24"/>
    <mergeCell ref="C6:D6"/>
    <mergeCell ref="C7:D7"/>
    <mergeCell ref="C11:D11"/>
    <mergeCell ref="C14:D14"/>
    <mergeCell ref="C15:D15"/>
    <mergeCell ref="C8:D8"/>
    <mergeCell ref="C10:D10"/>
    <mergeCell ref="C9:D9"/>
    <mergeCell ref="C13:D13"/>
    <mergeCell ref="C12:D12"/>
    <mergeCell ref="B106:D106"/>
    <mergeCell ref="C65:D65"/>
    <mergeCell ref="C66:D66"/>
    <mergeCell ref="C35:D35"/>
    <mergeCell ref="C36:D36"/>
    <mergeCell ref="C39:D39"/>
    <mergeCell ref="C40:D40"/>
    <mergeCell ref="C64:D64"/>
    <mergeCell ref="C68:D68"/>
    <mergeCell ref="C63:D63"/>
    <mergeCell ref="C84:D84"/>
    <mergeCell ref="C83:D83"/>
    <mergeCell ref="C104:D104"/>
    <mergeCell ref="C51:D51"/>
    <mergeCell ref="C38:D38"/>
    <mergeCell ref="C43:D43"/>
    <mergeCell ref="C16:D16"/>
    <mergeCell ref="C17:D17"/>
    <mergeCell ref="C18:D18"/>
    <mergeCell ref="C105:D105"/>
    <mergeCell ref="C95:D95"/>
    <mergeCell ref="C76:D76"/>
    <mergeCell ref="C77:D77"/>
    <mergeCell ref="C78:D78"/>
    <mergeCell ref="B88:D88"/>
    <mergeCell ref="C85:D85"/>
    <mergeCell ref="B81:D81"/>
    <mergeCell ref="C94:D94"/>
    <mergeCell ref="C86:D86"/>
    <mergeCell ref="C87:D87"/>
    <mergeCell ref="B96:D96"/>
    <mergeCell ref="B97:D97"/>
    <mergeCell ref="C98:D98"/>
    <mergeCell ref="C101:D101"/>
    <mergeCell ref="B59:D59"/>
    <mergeCell ref="C21:D21"/>
    <mergeCell ref="C22:D22"/>
    <mergeCell ref="C67:D67"/>
    <mergeCell ref="C79:D79"/>
    <mergeCell ref="B80:D80"/>
    <mergeCell ref="C69:D69"/>
    <mergeCell ref="C70:D70"/>
    <mergeCell ref="C71:D71"/>
    <mergeCell ref="C72:D72"/>
    <mergeCell ref="C73:D73"/>
    <mergeCell ref="B74:D74"/>
    <mergeCell ref="B75:D75"/>
    <mergeCell ref="C62:D62"/>
    <mergeCell ref="B26:D26"/>
    <mergeCell ref="B27:D27"/>
    <mergeCell ref="B54:D54"/>
    <mergeCell ref="C44:D44"/>
    <mergeCell ref="C45:D45"/>
    <mergeCell ref="C50:D50"/>
    <mergeCell ref="C48:D48"/>
    <mergeCell ref="C49:D49"/>
    <mergeCell ref="B55:D55"/>
    <mergeCell ref="C56:D56"/>
    <mergeCell ref="C57:D57"/>
    <mergeCell ref="C58:D58"/>
    <mergeCell ref="A1:M1"/>
    <mergeCell ref="C2:D2"/>
    <mergeCell ref="A107:D107"/>
    <mergeCell ref="H3:S3"/>
    <mergeCell ref="L2:M2"/>
    <mergeCell ref="J2:K2"/>
    <mergeCell ref="H2:I2"/>
    <mergeCell ref="E2:G2"/>
    <mergeCell ref="C102:D102"/>
    <mergeCell ref="C103:D103"/>
    <mergeCell ref="C30:D30"/>
    <mergeCell ref="C31:D31"/>
    <mergeCell ref="C32:D32"/>
    <mergeCell ref="C33:D33"/>
    <mergeCell ref="C93:D93"/>
    <mergeCell ref="C91:D91"/>
    <mergeCell ref="C92:D92"/>
    <mergeCell ref="C34:D34"/>
    <mergeCell ref="C37:D37"/>
    <mergeCell ref="C61:D61"/>
    <mergeCell ref="C99:D99"/>
    <mergeCell ref="C100:D100"/>
    <mergeCell ref="C41:D41"/>
    <mergeCell ref="C42:D42"/>
  </mergeCells>
  <phoneticPr fontId="1" type="noConversion"/>
  <printOptions horizontalCentered="1"/>
  <pageMargins left="0" right="0" top="0.5" bottom="0.5" header="0.25" footer="0.25"/>
  <pageSetup scale="70" orientation="portrait" cellComments="asDisplayed" r:id="rId2"/>
  <headerFooter alignWithMargins="0">
    <oddHeader>&amp;RPage &amp;P of &amp;N</oddHeader>
    <oddFooter>&amp;L&amp;10&amp;F&amp;R&amp;10&amp;D &amp;T</oddFooter>
  </headerFooter>
  <rowBreaks count="1" manualBreakCount="1">
    <brk id="96"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4"/>
  <sheetViews>
    <sheetView view="pageBreakPreview" zoomScale="90" zoomScaleNormal="100" zoomScaleSheetLayoutView="90" workbookViewId="0">
      <selection activeCell="K8" sqref="K8:N27"/>
    </sheetView>
  </sheetViews>
  <sheetFormatPr defaultColWidth="8.77734375" defaultRowHeight="15.75" x14ac:dyDescent="0.25"/>
  <cols>
    <col min="1" max="2" width="4.77734375" style="263" customWidth="1"/>
    <col min="3" max="3" width="4.77734375" style="4" customWidth="1"/>
    <col min="4" max="4" width="32.77734375" style="4" customWidth="1"/>
    <col min="5" max="5" width="5.77734375" style="4" customWidth="1"/>
    <col min="6" max="9" width="6.77734375" style="4" customWidth="1"/>
    <col min="10" max="10" width="1" style="4" customWidth="1"/>
    <col min="11" max="14" width="8.21875" style="4" customWidth="1"/>
    <col min="15" max="16384" width="8.77734375" style="4"/>
  </cols>
  <sheetData>
    <row r="1" spans="1:15" ht="18.75" customHeight="1" thickBot="1" x14ac:dyDescent="0.35">
      <c r="A1" s="581" t="s">
        <v>200</v>
      </c>
      <c r="B1" s="581"/>
      <c r="C1" s="581"/>
      <c r="D1" s="581"/>
      <c r="E1" s="581"/>
      <c r="F1" s="581"/>
      <c r="G1" s="581"/>
      <c r="H1" s="581"/>
      <c r="I1" s="581"/>
      <c r="J1" s="581"/>
      <c r="K1" s="581"/>
      <c r="L1" s="581"/>
      <c r="M1" s="581"/>
      <c r="N1" s="581"/>
      <c r="O1" s="581"/>
    </row>
    <row r="2" spans="1:15" ht="19.7" customHeight="1" x14ac:dyDescent="0.25">
      <c r="A2" s="582" t="s">
        <v>175</v>
      </c>
      <c r="B2" s="583"/>
      <c r="C2" s="583"/>
      <c r="D2" s="583"/>
      <c r="E2" s="583"/>
      <c r="F2" s="583"/>
      <c r="G2" s="583"/>
      <c r="H2" s="583"/>
      <c r="I2" s="583"/>
      <c r="J2" s="583"/>
      <c r="K2" s="583"/>
      <c r="L2" s="583"/>
      <c r="M2" s="583"/>
      <c r="N2" s="584"/>
    </row>
    <row r="3" spans="1:15" ht="19.7" customHeight="1" thickBot="1" x14ac:dyDescent="0.3">
      <c r="A3" s="608" t="s">
        <v>176</v>
      </c>
      <c r="B3" s="609"/>
      <c r="C3" s="609"/>
      <c r="D3" s="609"/>
      <c r="E3" s="609"/>
      <c r="F3" s="609"/>
      <c r="G3" s="609"/>
      <c r="H3" s="609"/>
      <c r="I3" s="609"/>
      <c r="J3" s="609"/>
      <c r="K3" s="609"/>
      <c r="L3" s="609"/>
      <c r="M3" s="609"/>
      <c r="N3" s="610"/>
    </row>
    <row r="4" spans="1:15" ht="15" customHeight="1" thickTop="1" x14ac:dyDescent="0.25">
      <c r="A4" s="244" t="s">
        <v>3</v>
      </c>
      <c r="B4" s="245"/>
      <c r="C4" s="585">
        <f>'Detailed Plan'!$C$2</f>
        <v>0</v>
      </c>
      <c r="D4" s="586"/>
      <c r="E4" s="545" t="s">
        <v>35</v>
      </c>
      <c r="F4" s="587"/>
      <c r="G4" s="588"/>
      <c r="H4" s="246">
        <f>+Summary!K4</f>
        <v>46296</v>
      </c>
      <c r="I4" s="246">
        <f>+Summary!L4</f>
        <v>46660</v>
      </c>
      <c r="J4" s="247"/>
      <c r="K4" s="602" t="s">
        <v>165</v>
      </c>
      <c r="L4" s="603"/>
      <c r="M4" s="604"/>
      <c r="N4" s="248">
        <f>+Summary!E5</f>
        <v>0</v>
      </c>
    </row>
    <row r="5" spans="1:15" ht="15" customHeight="1" x14ac:dyDescent="0.25">
      <c r="A5" s="589" t="s">
        <v>32</v>
      </c>
      <c r="B5" s="591" t="s">
        <v>51</v>
      </c>
      <c r="C5" s="593" t="s">
        <v>49</v>
      </c>
      <c r="D5" s="594"/>
      <c r="E5" s="597" t="s">
        <v>42</v>
      </c>
      <c r="F5" s="599" t="s">
        <v>41</v>
      </c>
      <c r="G5" s="599"/>
      <c r="H5" s="599"/>
      <c r="I5" s="599"/>
      <c r="J5" s="97"/>
      <c r="K5" s="600" t="s">
        <v>44</v>
      </c>
      <c r="L5" s="600"/>
      <c r="M5" s="600"/>
      <c r="N5" s="601"/>
    </row>
    <row r="6" spans="1:15" ht="39.75" customHeight="1" x14ac:dyDescent="0.25">
      <c r="A6" s="590"/>
      <c r="B6" s="592"/>
      <c r="C6" s="595"/>
      <c r="D6" s="596"/>
      <c r="E6" s="598"/>
      <c r="F6" s="129" t="s">
        <v>37</v>
      </c>
      <c r="G6" s="129" t="s">
        <v>38</v>
      </c>
      <c r="H6" s="129" t="s">
        <v>39</v>
      </c>
      <c r="I6" s="129" t="s">
        <v>40</v>
      </c>
      <c r="J6" s="130"/>
      <c r="K6" s="129" t="s">
        <v>50</v>
      </c>
      <c r="L6" s="129" t="s">
        <v>46</v>
      </c>
      <c r="M6" s="129" t="s">
        <v>47</v>
      </c>
      <c r="N6" s="131" t="s">
        <v>48</v>
      </c>
    </row>
    <row r="7" spans="1:15" ht="15" customHeight="1" x14ac:dyDescent="0.25">
      <c r="A7" s="213">
        <v>2.1</v>
      </c>
      <c r="B7" s="564" t="s">
        <v>21</v>
      </c>
      <c r="C7" s="565"/>
      <c r="D7" s="566"/>
      <c r="E7" s="259"/>
      <c r="F7" s="44"/>
      <c r="G7" s="44"/>
      <c r="H7" s="44"/>
      <c r="I7" s="43"/>
      <c r="J7" s="40"/>
      <c r="K7" s="44"/>
      <c r="L7" s="44"/>
      <c r="M7" s="44"/>
      <c r="N7" s="79"/>
    </row>
    <row r="8" spans="1:15" s="75" customFormat="1" ht="27.75" customHeight="1" x14ac:dyDescent="0.2">
      <c r="A8" s="260"/>
      <c r="B8" s="605" t="s">
        <v>139</v>
      </c>
      <c r="C8" s="606"/>
      <c r="D8" s="607"/>
      <c r="E8" s="17"/>
      <c r="F8" s="32"/>
      <c r="G8" s="15"/>
      <c r="H8" s="16"/>
      <c r="I8" s="32"/>
      <c r="J8" s="16"/>
      <c r="K8" s="9"/>
      <c r="L8" s="9"/>
      <c r="M8" s="9"/>
      <c r="N8" s="13"/>
    </row>
    <row r="9" spans="1:15" s="75" customFormat="1" ht="18" customHeight="1" x14ac:dyDescent="0.25">
      <c r="A9" s="212" t="s">
        <v>52</v>
      </c>
      <c r="B9" s="211">
        <v>53</v>
      </c>
      <c r="C9" s="515" t="s">
        <v>140</v>
      </c>
      <c r="D9" s="566"/>
      <c r="E9" s="115"/>
      <c r="F9" s="127"/>
      <c r="G9" s="116">
        <v>0</v>
      </c>
      <c r="H9" s="128"/>
      <c r="I9" s="19">
        <f t="shared" ref="I9:I14" si="0">+H9-G9</f>
        <v>0</v>
      </c>
      <c r="J9" s="125"/>
      <c r="K9" s="46">
        <f t="shared" ref="K9:K10" si="1">+$E9*F9</f>
        <v>0</v>
      </c>
      <c r="L9" s="46">
        <f t="shared" ref="L9:L10" si="2">+$E9*G9</f>
        <v>0</v>
      </c>
      <c r="M9" s="46">
        <f t="shared" ref="M9:M10" si="3">+$E9*H9</f>
        <v>0</v>
      </c>
      <c r="N9" s="47">
        <f>+M9-L9</f>
        <v>0</v>
      </c>
    </row>
    <row r="10" spans="1:15" s="75" customFormat="1" ht="17.25" customHeight="1" x14ac:dyDescent="0.2">
      <c r="A10" s="212" t="s">
        <v>60</v>
      </c>
      <c r="B10" s="211">
        <v>54</v>
      </c>
      <c r="C10" s="570" t="s">
        <v>138</v>
      </c>
      <c r="D10" s="571"/>
      <c r="E10" s="132"/>
      <c r="F10" s="127"/>
      <c r="G10" s="116">
        <v>0</v>
      </c>
      <c r="H10" s="128"/>
      <c r="I10" s="19">
        <f t="shared" si="0"/>
        <v>0</v>
      </c>
      <c r="J10" s="125"/>
      <c r="K10" s="46">
        <f t="shared" si="1"/>
        <v>0</v>
      </c>
      <c r="L10" s="46">
        <f t="shared" si="2"/>
        <v>0</v>
      </c>
      <c r="M10" s="46">
        <f t="shared" si="3"/>
        <v>0</v>
      </c>
      <c r="N10" s="47">
        <f>+M10-L10</f>
        <v>0</v>
      </c>
    </row>
    <row r="11" spans="1:15" s="75" customFormat="1" ht="27.2" customHeight="1" x14ac:dyDescent="0.25">
      <c r="A11" s="212" t="s">
        <v>53</v>
      </c>
      <c r="B11" s="103">
        <v>24</v>
      </c>
      <c r="C11" s="536" t="s">
        <v>155</v>
      </c>
      <c r="D11" s="566"/>
      <c r="E11" s="115"/>
      <c r="F11" s="127"/>
      <c r="G11" s="116">
        <v>0</v>
      </c>
      <c r="H11" s="128"/>
      <c r="I11" s="19">
        <f t="shared" si="0"/>
        <v>0</v>
      </c>
      <c r="J11" s="125"/>
      <c r="K11" s="46">
        <f t="shared" ref="K11:M25" si="4">+$E11*F11</f>
        <v>0</v>
      </c>
      <c r="L11" s="46">
        <f t="shared" si="4"/>
        <v>0</v>
      </c>
      <c r="M11" s="46">
        <f t="shared" si="4"/>
        <v>0</v>
      </c>
      <c r="N11" s="47">
        <f>+M11-L11</f>
        <v>0</v>
      </c>
    </row>
    <row r="12" spans="1:15" s="261" customFormat="1" x14ac:dyDescent="0.2">
      <c r="A12" s="212" t="s">
        <v>61</v>
      </c>
      <c r="B12" s="103">
        <v>25</v>
      </c>
      <c r="C12" s="570" t="s">
        <v>195</v>
      </c>
      <c r="D12" s="571"/>
      <c r="E12" s="132"/>
      <c r="F12" s="127"/>
      <c r="G12" s="116">
        <v>0</v>
      </c>
      <c r="H12" s="128"/>
      <c r="I12" s="19">
        <f t="shared" si="0"/>
        <v>0</v>
      </c>
      <c r="J12" s="125"/>
      <c r="K12" s="46">
        <f t="shared" si="4"/>
        <v>0</v>
      </c>
      <c r="L12" s="46">
        <f t="shared" si="4"/>
        <v>0</v>
      </c>
      <c r="M12" s="46">
        <f t="shared" si="4"/>
        <v>0</v>
      </c>
      <c r="N12" s="47">
        <f>+M12-L12</f>
        <v>0</v>
      </c>
    </row>
    <row r="13" spans="1:15" s="261" customFormat="1" ht="18.75" customHeight="1" x14ac:dyDescent="0.2">
      <c r="A13" s="212" t="s">
        <v>54</v>
      </c>
      <c r="B13" s="103">
        <v>26</v>
      </c>
      <c r="C13" s="572" t="s">
        <v>92</v>
      </c>
      <c r="D13" s="573"/>
      <c r="E13" s="132"/>
      <c r="F13" s="127"/>
      <c r="G13" s="116">
        <v>0</v>
      </c>
      <c r="H13" s="128"/>
      <c r="I13" s="19">
        <f t="shared" si="0"/>
        <v>0</v>
      </c>
      <c r="J13" s="125"/>
      <c r="K13" s="46">
        <f t="shared" si="4"/>
        <v>0</v>
      </c>
      <c r="L13" s="46">
        <f t="shared" si="4"/>
        <v>0</v>
      </c>
      <c r="M13" s="46">
        <f t="shared" si="4"/>
        <v>0</v>
      </c>
      <c r="N13" s="47">
        <f t="shared" ref="N13:N25" si="5">+M13-L13</f>
        <v>0</v>
      </c>
    </row>
    <row r="14" spans="1:15" s="261" customFormat="1" x14ac:dyDescent="0.2">
      <c r="A14" s="212" t="s">
        <v>62</v>
      </c>
      <c r="B14" s="103">
        <v>27</v>
      </c>
      <c r="C14" s="570" t="s">
        <v>196</v>
      </c>
      <c r="D14" s="571"/>
      <c r="E14" s="132"/>
      <c r="F14" s="127"/>
      <c r="G14" s="116">
        <v>0</v>
      </c>
      <c r="H14" s="128"/>
      <c r="I14" s="19">
        <f t="shared" si="0"/>
        <v>0</v>
      </c>
      <c r="J14" s="125"/>
      <c r="K14" s="46">
        <f>+$E14*F14</f>
        <v>0</v>
      </c>
      <c r="L14" s="46">
        <f>+$E14*G14</f>
        <v>0</v>
      </c>
      <c r="M14" s="46">
        <f>+$E14*H14</f>
        <v>0</v>
      </c>
      <c r="N14" s="47">
        <f>+M14-L14</f>
        <v>0</v>
      </c>
    </row>
    <row r="15" spans="1:15" s="75" customFormat="1" ht="25.5" customHeight="1" x14ac:dyDescent="0.25">
      <c r="A15" s="212" t="s">
        <v>55</v>
      </c>
      <c r="B15" s="103">
        <v>28</v>
      </c>
      <c r="C15" s="536" t="s">
        <v>150</v>
      </c>
      <c r="D15" s="575"/>
      <c r="E15" s="115"/>
      <c r="F15" s="127"/>
      <c r="G15" s="116">
        <v>0</v>
      </c>
      <c r="H15" s="128"/>
      <c r="I15" s="19">
        <f t="shared" ref="I15:I25" si="6">+H15-G15</f>
        <v>0</v>
      </c>
      <c r="J15" s="125"/>
      <c r="K15" s="46">
        <f t="shared" si="4"/>
        <v>0</v>
      </c>
      <c r="L15" s="46">
        <f t="shared" si="4"/>
        <v>0</v>
      </c>
      <c r="M15" s="46">
        <f t="shared" si="4"/>
        <v>0</v>
      </c>
      <c r="N15" s="47">
        <f t="shared" si="5"/>
        <v>0</v>
      </c>
    </row>
    <row r="16" spans="1:15" s="75" customFormat="1" x14ac:dyDescent="0.2">
      <c r="A16" s="212" t="s">
        <v>63</v>
      </c>
      <c r="B16" s="103">
        <v>29</v>
      </c>
      <c r="C16" s="574" t="s">
        <v>197</v>
      </c>
      <c r="D16" s="527"/>
      <c r="E16" s="115"/>
      <c r="F16" s="127"/>
      <c r="G16" s="116">
        <v>0</v>
      </c>
      <c r="H16" s="128"/>
      <c r="I16" s="19">
        <f>+H16-G16</f>
        <v>0</v>
      </c>
      <c r="J16" s="125"/>
      <c r="K16" s="46">
        <f>+$E16*F16</f>
        <v>0</v>
      </c>
      <c r="L16" s="46">
        <f>+$E16*G16</f>
        <v>0</v>
      </c>
      <c r="M16" s="46">
        <f>+$E16*H16</f>
        <v>0</v>
      </c>
      <c r="N16" s="47">
        <f>+M16-L16</f>
        <v>0</v>
      </c>
    </row>
    <row r="17" spans="1:14" s="75" customFormat="1" ht="29.25" hidden="1" customHeight="1" x14ac:dyDescent="0.25">
      <c r="A17" s="212" t="s">
        <v>56</v>
      </c>
      <c r="B17" s="103">
        <v>30</v>
      </c>
      <c r="C17" s="536" t="s">
        <v>149</v>
      </c>
      <c r="D17" s="566"/>
      <c r="E17" s="115"/>
      <c r="F17" s="127"/>
      <c r="G17" s="116">
        <v>0</v>
      </c>
      <c r="H17" s="128"/>
      <c r="I17" s="19">
        <f t="shared" si="6"/>
        <v>0</v>
      </c>
      <c r="J17" s="125"/>
      <c r="K17" s="46">
        <f t="shared" si="4"/>
        <v>0</v>
      </c>
      <c r="L17" s="46">
        <f t="shared" si="4"/>
        <v>0</v>
      </c>
      <c r="M17" s="46">
        <f t="shared" si="4"/>
        <v>0</v>
      </c>
      <c r="N17" s="47">
        <f t="shared" si="5"/>
        <v>0</v>
      </c>
    </row>
    <row r="18" spans="1:14" s="75" customFormat="1" hidden="1" x14ac:dyDescent="0.2">
      <c r="A18" s="212" t="s">
        <v>64</v>
      </c>
      <c r="B18" s="103">
        <v>31</v>
      </c>
      <c r="C18" s="574" t="s">
        <v>96</v>
      </c>
      <c r="D18" s="527"/>
      <c r="E18" s="115"/>
      <c r="F18" s="127"/>
      <c r="G18" s="116">
        <v>0</v>
      </c>
      <c r="H18" s="128"/>
      <c r="I18" s="19">
        <f>+H18-G18</f>
        <v>0</v>
      </c>
      <c r="J18" s="125"/>
      <c r="K18" s="46">
        <f>+$E18*F18</f>
        <v>0</v>
      </c>
      <c r="L18" s="46">
        <f>+$E18*G18</f>
        <v>0</v>
      </c>
      <c r="M18" s="46">
        <f>+$E18*H18</f>
        <v>0</v>
      </c>
      <c r="N18" s="47">
        <f>+M18-L18</f>
        <v>0</v>
      </c>
    </row>
    <row r="19" spans="1:14" s="75" customFormat="1" ht="27.75" hidden="1" customHeight="1" x14ac:dyDescent="0.25">
      <c r="A19" s="212" t="s">
        <v>57</v>
      </c>
      <c r="B19" s="103">
        <v>32</v>
      </c>
      <c r="C19" s="536" t="s">
        <v>151</v>
      </c>
      <c r="D19" s="566"/>
      <c r="E19" s="115"/>
      <c r="F19" s="127"/>
      <c r="G19" s="116">
        <v>0</v>
      </c>
      <c r="H19" s="128"/>
      <c r="I19" s="19">
        <f t="shared" si="6"/>
        <v>0</v>
      </c>
      <c r="J19" s="125"/>
      <c r="K19" s="46">
        <f t="shared" si="4"/>
        <v>0</v>
      </c>
      <c r="L19" s="46">
        <f t="shared" si="4"/>
        <v>0</v>
      </c>
      <c r="M19" s="46">
        <f t="shared" si="4"/>
        <v>0</v>
      </c>
      <c r="N19" s="47">
        <f t="shared" si="5"/>
        <v>0</v>
      </c>
    </row>
    <row r="20" spans="1:14" s="75" customFormat="1" ht="15.95" hidden="1" customHeight="1" x14ac:dyDescent="0.2">
      <c r="A20" s="212" t="s">
        <v>65</v>
      </c>
      <c r="B20" s="103">
        <v>33</v>
      </c>
      <c r="C20" s="574" t="s">
        <v>198</v>
      </c>
      <c r="D20" s="527"/>
      <c r="E20" s="115"/>
      <c r="F20" s="127"/>
      <c r="G20" s="116">
        <v>0</v>
      </c>
      <c r="H20" s="128"/>
      <c r="I20" s="19">
        <f>+H20-G20</f>
        <v>0</v>
      </c>
      <c r="J20" s="125"/>
      <c r="K20" s="46">
        <f>+$E20*F20</f>
        <v>0</v>
      </c>
      <c r="L20" s="46">
        <f>+$E20*G20</f>
        <v>0</v>
      </c>
      <c r="M20" s="46">
        <f>+$E20*H20</f>
        <v>0</v>
      </c>
      <c r="N20" s="47">
        <f>+M20-L20</f>
        <v>0</v>
      </c>
    </row>
    <row r="21" spans="1:14" s="75" customFormat="1" ht="24" hidden="1" customHeight="1" x14ac:dyDescent="0.25">
      <c r="A21" s="212" t="s">
        <v>58</v>
      </c>
      <c r="B21" s="103">
        <v>34</v>
      </c>
      <c r="C21" s="536" t="s">
        <v>152</v>
      </c>
      <c r="D21" s="566"/>
      <c r="E21" s="115"/>
      <c r="F21" s="127"/>
      <c r="G21" s="116">
        <v>0</v>
      </c>
      <c r="H21" s="128"/>
      <c r="I21" s="19">
        <f t="shared" si="6"/>
        <v>0</v>
      </c>
      <c r="J21" s="125"/>
      <c r="K21" s="46">
        <f t="shared" si="4"/>
        <v>0</v>
      </c>
      <c r="L21" s="46">
        <f t="shared" si="4"/>
        <v>0</v>
      </c>
      <c r="M21" s="46">
        <f t="shared" si="4"/>
        <v>0</v>
      </c>
      <c r="N21" s="47">
        <f t="shared" si="5"/>
        <v>0</v>
      </c>
    </row>
    <row r="22" spans="1:14" s="75" customFormat="1" ht="15.95" hidden="1" customHeight="1" x14ac:dyDescent="0.2">
      <c r="A22" s="212" t="s">
        <v>66</v>
      </c>
      <c r="B22" s="103">
        <v>35</v>
      </c>
      <c r="C22" s="574" t="s">
        <v>100</v>
      </c>
      <c r="D22" s="527"/>
      <c r="E22" s="115"/>
      <c r="F22" s="127"/>
      <c r="G22" s="116">
        <v>0</v>
      </c>
      <c r="H22" s="128"/>
      <c r="I22" s="19">
        <f>+H22-G22</f>
        <v>0</v>
      </c>
      <c r="J22" s="125"/>
      <c r="K22" s="46">
        <f>+$E22*F22</f>
        <v>0</v>
      </c>
      <c r="L22" s="46">
        <f>+$E22*G22</f>
        <v>0</v>
      </c>
      <c r="M22" s="46">
        <f>+$E22*H22</f>
        <v>0</v>
      </c>
      <c r="N22" s="47">
        <f>+M22-L22</f>
        <v>0</v>
      </c>
    </row>
    <row r="23" spans="1:14" s="75" customFormat="1" ht="28.5" hidden="1" customHeight="1" x14ac:dyDescent="0.25">
      <c r="A23" s="212" t="s">
        <v>59</v>
      </c>
      <c r="B23" s="103">
        <v>36</v>
      </c>
      <c r="C23" s="536" t="s">
        <v>110</v>
      </c>
      <c r="D23" s="566"/>
      <c r="E23" s="115"/>
      <c r="F23" s="127"/>
      <c r="G23" s="116">
        <v>0</v>
      </c>
      <c r="H23" s="128"/>
      <c r="I23" s="19">
        <f t="shared" si="6"/>
        <v>0</v>
      </c>
      <c r="J23" s="125"/>
      <c r="K23" s="46">
        <f t="shared" si="4"/>
        <v>0</v>
      </c>
      <c r="L23" s="46">
        <f t="shared" si="4"/>
        <v>0</v>
      </c>
      <c r="M23" s="46">
        <f t="shared" si="4"/>
        <v>0</v>
      </c>
      <c r="N23" s="47">
        <f t="shared" si="5"/>
        <v>0</v>
      </c>
    </row>
    <row r="24" spans="1:14" s="75" customFormat="1" ht="25.5" hidden="1" customHeight="1" x14ac:dyDescent="0.2">
      <c r="A24" s="212" t="s">
        <v>67</v>
      </c>
      <c r="B24" s="103">
        <v>37</v>
      </c>
      <c r="C24" s="574" t="s">
        <v>101</v>
      </c>
      <c r="D24" s="527"/>
      <c r="E24" s="115"/>
      <c r="F24" s="127"/>
      <c r="G24" s="116">
        <v>0</v>
      </c>
      <c r="H24" s="128"/>
      <c r="I24" s="19">
        <f>+H24-G24</f>
        <v>0</v>
      </c>
      <c r="J24" s="125"/>
      <c r="K24" s="46">
        <f>+$E24*F24</f>
        <v>0</v>
      </c>
      <c r="L24" s="46">
        <f>+$E24*G24</f>
        <v>0</v>
      </c>
      <c r="M24" s="46">
        <f>+$E24*H24</f>
        <v>0</v>
      </c>
      <c r="N24" s="47">
        <f>+M24-L24</f>
        <v>0</v>
      </c>
    </row>
    <row r="25" spans="1:14" s="75" customFormat="1" ht="29.25" hidden="1" customHeight="1" x14ac:dyDescent="0.25">
      <c r="A25" s="212" t="s">
        <v>115</v>
      </c>
      <c r="B25" s="103">
        <v>38</v>
      </c>
      <c r="C25" s="536" t="s">
        <v>102</v>
      </c>
      <c r="D25" s="566"/>
      <c r="E25" s="115"/>
      <c r="F25" s="127"/>
      <c r="G25" s="116">
        <v>0</v>
      </c>
      <c r="H25" s="128"/>
      <c r="I25" s="19">
        <f t="shared" si="6"/>
        <v>0</v>
      </c>
      <c r="J25" s="125"/>
      <c r="K25" s="46">
        <f t="shared" si="4"/>
        <v>0</v>
      </c>
      <c r="L25" s="46">
        <f t="shared" si="4"/>
        <v>0</v>
      </c>
      <c r="M25" s="46">
        <f t="shared" si="4"/>
        <v>0</v>
      </c>
      <c r="N25" s="47">
        <f t="shared" si="5"/>
        <v>0</v>
      </c>
    </row>
    <row r="26" spans="1:14" s="75" customFormat="1" hidden="1" x14ac:dyDescent="0.2">
      <c r="A26" s="212" t="s">
        <v>116</v>
      </c>
      <c r="B26" s="103">
        <v>39</v>
      </c>
      <c r="C26" s="574" t="s">
        <v>148</v>
      </c>
      <c r="D26" s="527"/>
      <c r="E26" s="115"/>
      <c r="F26" s="127"/>
      <c r="G26" s="116">
        <v>0</v>
      </c>
      <c r="H26" s="128"/>
      <c r="I26" s="19">
        <f>+H26-G26</f>
        <v>0</v>
      </c>
      <c r="J26" s="125"/>
      <c r="K26" s="46">
        <f>+$E26*F26</f>
        <v>0</v>
      </c>
      <c r="L26" s="46">
        <f>+$E26*G26</f>
        <v>0</v>
      </c>
      <c r="M26" s="46">
        <f>+$E26*H26</f>
        <v>0</v>
      </c>
      <c r="N26" s="47">
        <f>+M26-L26</f>
        <v>0</v>
      </c>
    </row>
    <row r="27" spans="1:14" x14ac:dyDescent="0.25">
      <c r="A27" s="102"/>
      <c r="B27" s="103"/>
      <c r="C27" s="537" t="s">
        <v>0</v>
      </c>
      <c r="D27" s="566"/>
      <c r="E27" s="8"/>
      <c r="F27" s="124">
        <f>SUM(F11:F26)</f>
        <v>0</v>
      </c>
      <c r="G27" s="124">
        <f>SUM(G11:G26)</f>
        <v>0</v>
      </c>
      <c r="H27" s="124">
        <f>SUM(H11:H26)</f>
        <v>0</v>
      </c>
      <c r="I27" s="124">
        <f>+H27-G27</f>
        <v>0</v>
      </c>
      <c r="J27" s="133"/>
      <c r="K27" s="122">
        <f>SUM(K11:K26)</f>
        <v>0</v>
      </c>
      <c r="L27" s="122">
        <f>SUM(L11:L26)</f>
        <v>0</v>
      </c>
      <c r="M27" s="122">
        <f>SUM(M11:M26)</f>
        <v>0</v>
      </c>
      <c r="N27" s="91">
        <f>+M27-L27</f>
        <v>0</v>
      </c>
    </row>
    <row r="28" spans="1:14" ht="18" hidden="1" x14ac:dyDescent="0.25">
      <c r="A28" s="611" t="s">
        <v>177</v>
      </c>
      <c r="B28" s="612"/>
      <c r="C28" s="612"/>
      <c r="D28" s="612"/>
      <c r="E28" s="612"/>
      <c r="F28" s="612"/>
      <c r="G28" s="612"/>
      <c r="H28" s="612"/>
      <c r="I28" s="612"/>
      <c r="J28" s="612"/>
      <c r="K28" s="612"/>
      <c r="L28" s="612"/>
      <c r="M28" s="612"/>
      <c r="N28" s="613"/>
    </row>
    <row r="29" spans="1:14" hidden="1" x14ac:dyDescent="0.25">
      <c r="A29" s="213">
        <v>2.2000000000000002</v>
      </c>
      <c r="B29" s="564" t="s">
        <v>20</v>
      </c>
      <c r="C29" s="565"/>
      <c r="D29" s="566"/>
      <c r="E29" s="38"/>
      <c r="F29" s="31"/>
      <c r="G29" s="15"/>
      <c r="H29" s="15"/>
      <c r="I29" s="31"/>
      <c r="J29" s="15"/>
      <c r="K29" s="9"/>
      <c r="L29" s="9"/>
      <c r="M29" s="9"/>
      <c r="N29" s="13"/>
    </row>
    <row r="30" spans="1:14" ht="33" hidden="1" customHeight="1" x14ac:dyDescent="0.25">
      <c r="A30" s="262"/>
      <c r="B30" s="567" t="s">
        <v>118</v>
      </c>
      <c r="C30" s="568"/>
      <c r="D30" s="569"/>
      <c r="E30" s="37"/>
      <c r="F30" s="31"/>
      <c r="G30" s="15"/>
      <c r="H30" s="15"/>
      <c r="I30" s="31"/>
      <c r="J30" s="15"/>
      <c r="K30" s="31"/>
      <c r="L30" s="31"/>
      <c r="M30" s="31"/>
      <c r="N30" s="86"/>
    </row>
    <row r="31" spans="1:14" ht="27.75" hidden="1" customHeight="1" x14ac:dyDescent="0.25">
      <c r="A31" s="212" t="s">
        <v>52</v>
      </c>
      <c r="B31" s="103">
        <v>40</v>
      </c>
      <c r="C31" s="536" t="s">
        <v>156</v>
      </c>
      <c r="D31" s="566"/>
      <c r="E31" s="115"/>
      <c r="F31" s="39"/>
      <c r="G31" s="116">
        <v>0</v>
      </c>
      <c r="H31" s="41"/>
      <c r="I31" s="32">
        <f t="shared" ref="I31:I36" si="7">+H31-G31</f>
        <v>0</v>
      </c>
      <c r="J31" s="16"/>
      <c r="K31" s="9">
        <f t="shared" ref="K31:M36" si="8">+$E31*F31</f>
        <v>0</v>
      </c>
      <c r="L31" s="9">
        <f t="shared" si="8"/>
        <v>0</v>
      </c>
      <c r="M31" s="9">
        <f t="shared" si="8"/>
        <v>0</v>
      </c>
      <c r="N31" s="13">
        <f t="shared" ref="N31:N36" si="9">+M31-L31</f>
        <v>0</v>
      </c>
    </row>
    <row r="32" spans="1:14" ht="12.75" hidden="1" customHeight="1" x14ac:dyDescent="0.25">
      <c r="A32" s="212" t="s">
        <v>60</v>
      </c>
      <c r="B32" s="103">
        <v>41</v>
      </c>
      <c r="C32" s="574" t="s">
        <v>105</v>
      </c>
      <c r="D32" s="576"/>
      <c r="E32" s="115"/>
      <c r="F32" s="39"/>
      <c r="G32" s="116">
        <v>0</v>
      </c>
      <c r="H32" s="41"/>
      <c r="I32" s="32">
        <f t="shared" si="7"/>
        <v>0</v>
      </c>
      <c r="J32" s="16"/>
      <c r="K32" s="9">
        <f t="shared" si="8"/>
        <v>0</v>
      </c>
      <c r="L32" s="9">
        <f t="shared" si="8"/>
        <v>0</v>
      </c>
      <c r="M32" s="9">
        <f t="shared" si="8"/>
        <v>0</v>
      </c>
      <c r="N32" s="13">
        <f t="shared" si="9"/>
        <v>0</v>
      </c>
    </row>
    <row r="33" spans="1:14" ht="29.25" hidden="1" customHeight="1" x14ac:dyDescent="0.25">
      <c r="A33" s="212" t="s">
        <v>53</v>
      </c>
      <c r="B33" s="103">
        <v>42</v>
      </c>
      <c r="C33" s="536" t="s">
        <v>87</v>
      </c>
      <c r="D33" s="566"/>
      <c r="E33" s="132"/>
      <c r="F33" s="127"/>
      <c r="G33" s="116">
        <v>0</v>
      </c>
      <c r="H33" s="128"/>
      <c r="I33" s="19">
        <f t="shared" si="7"/>
        <v>0</v>
      </c>
      <c r="J33" s="16"/>
      <c r="K33" s="9">
        <f t="shared" si="8"/>
        <v>0</v>
      </c>
      <c r="L33" s="9">
        <f t="shared" si="8"/>
        <v>0</v>
      </c>
      <c r="M33" s="9">
        <f t="shared" si="8"/>
        <v>0</v>
      </c>
      <c r="N33" s="13">
        <f t="shared" si="9"/>
        <v>0</v>
      </c>
    </row>
    <row r="34" spans="1:14" ht="17.25" hidden="1" customHeight="1" x14ac:dyDescent="0.25">
      <c r="A34" s="212" t="s">
        <v>61</v>
      </c>
      <c r="B34" s="103">
        <v>43</v>
      </c>
      <c r="C34" s="574" t="s">
        <v>106</v>
      </c>
      <c r="D34" s="527"/>
      <c r="E34" s="132"/>
      <c r="F34" s="127"/>
      <c r="G34" s="116">
        <v>0</v>
      </c>
      <c r="H34" s="128"/>
      <c r="I34" s="19">
        <f t="shared" si="7"/>
        <v>0</v>
      </c>
      <c r="J34" s="16"/>
      <c r="K34" s="9">
        <f t="shared" si="8"/>
        <v>0</v>
      </c>
      <c r="L34" s="9">
        <f t="shared" si="8"/>
        <v>0</v>
      </c>
      <c r="M34" s="9">
        <f t="shared" si="8"/>
        <v>0</v>
      </c>
      <c r="N34" s="13">
        <f t="shared" si="9"/>
        <v>0</v>
      </c>
    </row>
    <row r="35" spans="1:14" ht="28.5" hidden="1" customHeight="1" x14ac:dyDescent="0.25">
      <c r="A35" s="212" t="s">
        <v>62</v>
      </c>
      <c r="B35" s="103">
        <v>44</v>
      </c>
      <c r="C35" s="536" t="s">
        <v>107</v>
      </c>
      <c r="D35" s="566"/>
      <c r="E35" s="115"/>
      <c r="F35" s="39"/>
      <c r="G35" s="116">
        <v>0</v>
      </c>
      <c r="H35" s="41"/>
      <c r="I35" s="32">
        <f t="shared" si="7"/>
        <v>0</v>
      </c>
      <c r="J35" s="16"/>
      <c r="K35" s="9">
        <f t="shared" si="8"/>
        <v>0</v>
      </c>
      <c r="L35" s="9">
        <f t="shared" si="8"/>
        <v>0</v>
      </c>
      <c r="M35" s="9">
        <f t="shared" si="8"/>
        <v>0</v>
      </c>
      <c r="N35" s="13">
        <f t="shared" si="9"/>
        <v>0</v>
      </c>
    </row>
    <row r="36" spans="1:14" hidden="1" x14ac:dyDescent="0.25">
      <c r="A36" s="212" t="s">
        <v>62</v>
      </c>
      <c r="B36" s="103">
        <v>45</v>
      </c>
      <c r="C36" s="574" t="s">
        <v>108</v>
      </c>
      <c r="D36" s="527"/>
      <c r="E36" s="115"/>
      <c r="F36" s="39"/>
      <c r="G36" s="116">
        <v>0</v>
      </c>
      <c r="H36" s="41"/>
      <c r="I36" s="32">
        <f t="shared" si="7"/>
        <v>0</v>
      </c>
      <c r="J36" s="16"/>
      <c r="K36" s="9">
        <f t="shared" si="8"/>
        <v>0</v>
      </c>
      <c r="L36" s="9">
        <f t="shared" si="8"/>
        <v>0</v>
      </c>
      <c r="M36" s="9">
        <f t="shared" si="8"/>
        <v>0</v>
      </c>
      <c r="N36" s="13">
        <f t="shared" si="9"/>
        <v>0</v>
      </c>
    </row>
    <row r="37" spans="1:14" ht="30.2" hidden="1" customHeight="1" x14ac:dyDescent="0.25">
      <c r="A37" s="212" t="s">
        <v>55</v>
      </c>
      <c r="B37" s="103">
        <v>46</v>
      </c>
      <c r="C37" s="536" t="s">
        <v>153</v>
      </c>
      <c r="D37" s="580"/>
      <c r="E37" s="115"/>
      <c r="F37" s="39"/>
      <c r="G37" s="116">
        <v>0</v>
      </c>
      <c r="H37" s="41"/>
      <c r="I37" s="32"/>
      <c r="J37" s="16"/>
      <c r="K37" s="9"/>
      <c r="L37" s="9"/>
      <c r="M37" s="9"/>
      <c r="N37" s="13"/>
    </row>
    <row r="38" spans="1:14" hidden="1" x14ac:dyDescent="0.25">
      <c r="A38" s="212" t="s">
        <v>63</v>
      </c>
      <c r="B38" s="103">
        <v>47</v>
      </c>
      <c r="C38" s="574" t="s">
        <v>109</v>
      </c>
      <c r="D38" s="527"/>
      <c r="E38" s="115"/>
      <c r="F38" s="39"/>
      <c r="G38" s="116">
        <v>0</v>
      </c>
      <c r="H38" s="41"/>
      <c r="I38" s="32">
        <f t="shared" ref="I38:I40" si="10">+H38-G38</f>
        <v>0</v>
      </c>
      <c r="J38" s="16"/>
      <c r="K38" s="9">
        <f t="shared" ref="K38:M40" si="11">+$E38*F38</f>
        <v>0</v>
      </c>
      <c r="L38" s="9">
        <f t="shared" si="11"/>
        <v>0</v>
      </c>
      <c r="M38" s="9">
        <f t="shared" si="11"/>
        <v>0</v>
      </c>
      <c r="N38" s="13">
        <f t="shared" ref="N38:N40" si="12">+M38-L38</f>
        <v>0</v>
      </c>
    </row>
    <row r="39" spans="1:14" ht="23.65" hidden="1" customHeight="1" x14ac:dyDescent="0.25">
      <c r="A39" s="212" t="s">
        <v>56</v>
      </c>
      <c r="B39" s="103">
        <v>48</v>
      </c>
      <c r="C39" s="536" t="s">
        <v>154</v>
      </c>
      <c r="D39" s="566"/>
      <c r="E39" s="115"/>
      <c r="F39" s="39"/>
      <c r="G39" s="116">
        <v>0</v>
      </c>
      <c r="H39" s="41"/>
      <c r="I39" s="32">
        <f t="shared" si="10"/>
        <v>0</v>
      </c>
      <c r="J39" s="16"/>
      <c r="K39" s="9">
        <f t="shared" si="11"/>
        <v>0</v>
      </c>
      <c r="L39" s="9">
        <f t="shared" si="11"/>
        <v>0</v>
      </c>
      <c r="M39" s="9">
        <f t="shared" si="11"/>
        <v>0</v>
      </c>
      <c r="N39" s="13">
        <f t="shared" si="12"/>
        <v>0</v>
      </c>
    </row>
    <row r="40" spans="1:14" hidden="1" x14ac:dyDescent="0.25">
      <c r="A40" s="212" t="s">
        <v>64</v>
      </c>
      <c r="B40" s="103">
        <v>49</v>
      </c>
      <c r="C40" s="574" t="s">
        <v>123</v>
      </c>
      <c r="D40" s="527"/>
      <c r="E40" s="115"/>
      <c r="F40" s="39"/>
      <c r="G40" s="116">
        <v>0</v>
      </c>
      <c r="H40" s="41"/>
      <c r="I40" s="32">
        <f t="shared" si="10"/>
        <v>0</v>
      </c>
      <c r="J40" s="16"/>
      <c r="K40" s="9">
        <f t="shared" si="11"/>
        <v>0</v>
      </c>
      <c r="L40" s="9">
        <f t="shared" si="11"/>
        <v>0</v>
      </c>
      <c r="M40" s="9">
        <f t="shared" si="11"/>
        <v>0</v>
      </c>
      <c r="N40" s="13">
        <f t="shared" si="12"/>
        <v>0</v>
      </c>
    </row>
    <row r="41" spans="1:14" ht="16.5" hidden="1" thickBot="1" x14ac:dyDescent="0.3">
      <c r="A41" s="104"/>
      <c r="B41" s="105"/>
      <c r="C41" s="578" t="s">
        <v>0</v>
      </c>
      <c r="D41" s="579"/>
      <c r="E41" s="214"/>
      <c r="F41" s="215">
        <f>SUM(F31:F40)</f>
        <v>0</v>
      </c>
      <c r="G41" s="215">
        <f t="shared" ref="G41:H41" si="13">SUM(G31:G40)</f>
        <v>0</v>
      </c>
      <c r="H41" s="215">
        <f t="shared" si="13"/>
        <v>0</v>
      </c>
      <c r="I41" s="215">
        <f>+H41-G41</f>
        <v>0</v>
      </c>
      <c r="J41" s="216"/>
      <c r="K41" s="217">
        <f>SUM(K31:K40)</f>
        <v>0</v>
      </c>
      <c r="L41" s="217">
        <f t="shared" ref="L41:M41" si="14">SUM(L31:L40)</f>
        <v>0</v>
      </c>
      <c r="M41" s="217">
        <f t="shared" si="14"/>
        <v>0</v>
      </c>
      <c r="N41" s="218">
        <f>+M41-L41</f>
        <v>0</v>
      </c>
    </row>
    <row r="42" spans="1:14" x14ac:dyDescent="0.25">
      <c r="A42" s="106"/>
      <c r="B42" s="106"/>
      <c r="C42" s="66"/>
      <c r="E42" s="6"/>
      <c r="F42" s="67"/>
      <c r="G42" s="67"/>
      <c r="H42" s="67"/>
      <c r="I42" s="67"/>
      <c r="J42" s="68"/>
      <c r="K42" s="69"/>
      <c r="L42" s="69"/>
      <c r="M42" s="69"/>
      <c r="N42" s="69"/>
    </row>
    <row r="43" spans="1:14" x14ac:dyDescent="0.25">
      <c r="A43" s="106"/>
      <c r="B43" s="577" t="s">
        <v>136</v>
      </c>
      <c r="C43" s="577"/>
      <c r="D43" s="577"/>
      <c r="E43" s="577"/>
      <c r="F43" s="577"/>
      <c r="G43" s="577"/>
      <c r="H43" s="577"/>
      <c r="I43" s="577"/>
      <c r="J43" s="577"/>
      <c r="K43" s="577"/>
      <c r="L43" s="577"/>
      <c r="M43" s="577"/>
      <c r="N43" s="69"/>
    </row>
    <row r="44" spans="1:14" x14ac:dyDescent="0.25">
      <c r="A44" s="106"/>
      <c r="B44" s="577"/>
      <c r="C44" s="577"/>
      <c r="D44" s="577"/>
      <c r="E44" s="577"/>
      <c r="F44" s="577"/>
      <c r="G44" s="577"/>
      <c r="H44" s="577"/>
      <c r="I44" s="577"/>
      <c r="J44" s="577"/>
      <c r="K44" s="577"/>
      <c r="L44" s="577"/>
      <c r="M44" s="577"/>
      <c r="N44" s="69"/>
    </row>
  </sheetData>
  <mergeCells count="48">
    <mergeCell ref="C11:D11"/>
    <mergeCell ref="C23:D23"/>
    <mergeCell ref="C24:D24"/>
    <mergeCell ref="A3:N3"/>
    <mergeCell ref="A28:N28"/>
    <mergeCell ref="C27:D27"/>
    <mergeCell ref="A1:O1"/>
    <mergeCell ref="C9:D9"/>
    <mergeCell ref="C10:D10"/>
    <mergeCell ref="C14:D14"/>
    <mergeCell ref="A2:N2"/>
    <mergeCell ref="C4:D4"/>
    <mergeCell ref="E4:G4"/>
    <mergeCell ref="A5:A6"/>
    <mergeCell ref="B5:B6"/>
    <mergeCell ref="C5:D6"/>
    <mergeCell ref="E5:E6"/>
    <mergeCell ref="F5:I5"/>
    <mergeCell ref="K5:N5"/>
    <mergeCell ref="K4:M4"/>
    <mergeCell ref="B7:D7"/>
    <mergeCell ref="B8:D8"/>
    <mergeCell ref="C32:D32"/>
    <mergeCell ref="B43:M44"/>
    <mergeCell ref="C39:D39"/>
    <mergeCell ref="C40:D40"/>
    <mergeCell ref="C41:D41"/>
    <mergeCell ref="C33:D33"/>
    <mergeCell ref="C34:D34"/>
    <mergeCell ref="C35:D35"/>
    <mergeCell ref="C36:D36"/>
    <mergeCell ref="C37:D37"/>
    <mergeCell ref="C38:D38"/>
    <mergeCell ref="B29:D29"/>
    <mergeCell ref="B30:D30"/>
    <mergeCell ref="C31:D31"/>
    <mergeCell ref="C12:D12"/>
    <mergeCell ref="C13:D13"/>
    <mergeCell ref="C26:D26"/>
    <mergeCell ref="C15:D15"/>
    <mergeCell ref="C16:D16"/>
    <mergeCell ref="C17:D17"/>
    <mergeCell ref="C18:D18"/>
    <mergeCell ref="C19:D19"/>
    <mergeCell ref="C20:D20"/>
    <mergeCell ref="C21:D21"/>
    <mergeCell ref="C22:D22"/>
    <mergeCell ref="C25:D25"/>
  </mergeCells>
  <printOptions horizontalCentered="1"/>
  <pageMargins left="0.2" right="0.2" top="0.25" bottom="0.75" header="0.3" footer="0.3"/>
  <pageSetup scale="70" orientation="portrait" r:id="rId1"/>
  <headerFooter>
    <oddFooter>&amp;L&amp;"Arial,Bold"Schedule 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6"/>
  <sheetViews>
    <sheetView showRuler="0" view="pageBreakPreview" zoomScaleNormal="100" zoomScaleSheetLayoutView="90" workbookViewId="0">
      <pane ySplit="5" topLeftCell="A6" activePane="bottomLeft" state="frozen"/>
      <selection pane="bottomLeft" activeCell="A6" sqref="A6"/>
    </sheetView>
  </sheetViews>
  <sheetFormatPr defaultRowHeight="15" x14ac:dyDescent="0.2"/>
  <cols>
    <col min="1" max="2" width="5.77734375" style="107" customWidth="1"/>
    <col min="3" max="3" width="4.77734375" customWidth="1"/>
    <col min="4" max="4" width="33" customWidth="1"/>
    <col min="5" max="5" width="6.6640625" customWidth="1"/>
    <col min="6" max="7" width="6.77734375" customWidth="1"/>
    <col min="8" max="8" width="6.77734375" style="173" customWidth="1"/>
    <col min="9" max="9" width="6.77734375" customWidth="1"/>
    <col min="10" max="10" width="1" customWidth="1"/>
    <col min="11" max="11" width="7.33203125" customWidth="1"/>
    <col min="12" max="12" width="8.109375" customWidth="1"/>
    <col min="13" max="13" width="8" customWidth="1"/>
    <col min="14" max="14" width="8.44140625" customWidth="1"/>
  </cols>
  <sheetData>
    <row r="1" spans="1:14" ht="18.75" customHeight="1" x14ac:dyDescent="0.3">
      <c r="A1" s="581" t="s">
        <v>120</v>
      </c>
      <c r="B1" s="581"/>
      <c r="C1" s="581"/>
      <c r="D1" s="581"/>
      <c r="E1" s="581"/>
      <c r="F1" s="581"/>
      <c r="G1" s="581"/>
      <c r="H1" s="581"/>
      <c r="I1" s="581"/>
      <c r="J1" s="581"/>
      <c r="K1" s="581"/>
      <c r="L1" s="581"/>
      <c r="M1" s="581"/>
      <c r="N1" s="581"/>
    </row>
    <row r="2" spans="1:14" ht="19.7" customHeight="1" x14ac:dyDescent="0.3">
      <c r="A2" s="616" t="s">
        <v>27</v>
      </c>
      <c r="B2" s="617"/>
      <c r="C2" s="618"/>
      <c r="D2" s="618"/>
      <c r="E2" s="618"/>
      <c r="F2" s="618"/>
      <c r="G2" s="618"/>
      <c r="H2" s="618"/>
      <c r="I2" s="618"/>
      <c r="J2" s="618"/>
      <c r="K2" s="618"/>
      <c r="L2" s="618"/>
      <c r="M2" s="618"/>
      <c r="N2" s="619"/>
    </row>
    <row r="3" spans="1:14" x14ac:dyDescent="0.2">
      <c r="A3" s="92" t="s">
        <v>3</v>
      </c>
      <c r="B3" s="101"/>
      <c r="C3" s="624" t="s">
        <v>121</v>
      </c>
      <c r="D3" s="625"/>
      <c r="E3" s="621" t="s">
        <v>35</v>
      </c>
      <c r="F3" s="614"/>
      <c r="G3" s="615"/>
      <c r="H3" s="94">
        <f>+Summary!K4</f>
        <v>46296</v>
      </c>
      <c r="I3" s="94">
        <f>+Summary!L4</f>
        <v>46660</v>
      </c>
      <c r="J3" s="93"/>
      <c r="K3" s="36" t="s">
        <v>43</v>
      </c>
      <c r="L3" s="93"/>
      <c r="M3" s="93"/>
      <c r="N3" s="95">
        <f>+Summary!E5</f>
        <v>0</v>
      </c>
    </row>
    <row r="4" spans="1:14" ht="15" customHeight="1" x14ac:dyDescent="0.2">
      <c r="A4" s="589" t="s">
        <v>32</v>
      </c>
      <c r="B4" s="622" t="s">
        <v>51</v>
      </c>
      <c r="C4" s="593" t="s">
        <v>49</v>
      </c>
      <c r="D4" s="626"/>
      <c r="E4" s="597" t="s">
        <v>42</v>
      </c>
      <c r="F4" s="599" t="s">
        <v>41</v>
      </c>
      <c r="G4" s="599"/>
      <c r="H4" s="599"/>
      <c r="I4" s="599"/>
      <c r="J4" s="97"/>
      <c r="K4" s="600" t="s">
        <v>44</v>
      </c>
      <c r="L4" s="600"/>
      <c r="M4" s="600"/>
      <c r="N4" s="601"/>
    </row>
    <row r="5" spans="1:14" ht="39.75" customHeight="1" x14ac:dyDescent="0.2">
      <c r="A5" s="620"/>
      <c r="B5" s="623"/>
      <c r="C5" s="627"/>
      <c r="D5" s="628"/>
      <c r="E5" s="598"/>
      <c r="F5" s="129" t="s">
        <v>37</v>
      </c>
      <c r="G5" s="129" t="s">
        <v>38</v>
      </c>
      <c r="H5" s="129" t="s">
        <v>39</v>
      </c>
      <c r="I5" s="129" t="s">
        <v>40</v>
      </c>
      <c r="J5" s="130"/>
      <c r="K5" s="129" t="s">
        <v>50</v>
      </c>
      <c r="L5" s="129" t="s">
        <v>46</v>
      </c>
      <c r="M5" s="129" t="s">
        <v>47</v>
      </c>
      <c r="N5" s="131" t="s">
        <v>48</v>
      </c>
    </row>
    <row r="6" spans="1:14" ht="15" customHeight="1" x14ac:dyDescent="0.2">
      <c r="A6" s="85"/>
      <c r="B6" s="564" t="s">
        <v>21</v>
      </c>
      <c r="C6" s="614"/>
      <c r="D6" s="615"/>
      <c r="E6" s="87"/>
      <c r="F6" s="44"/>
      <c r="G6" s="44"/>
      <c r="H6" s="44"/>
      <c r="I6" s="43"/>
      <c r="J6" s="40"/>
      <c r="K6" s="44"/>
      <c r="L6" s="44"/>
      <c r="M6" s="44"/>
      <c r="N6" s="79"/>
    </row>
    <row r="7" spans="1:14" s="7" customFormat="1" ht="26.45" customHeight="1" x14ac:dyDescent="0.2">
      <c r="A7" s="18">
        <v>2.1</v>
      </c>
      <c r="B7" s="605" t="s">
        <v>117</v>
      </c>
      <c r="C7" s="629"/>
      <c r="D7" s="630"/>
      <c r="E7" s="17"/>
      <c r="F7" s="32"/>
      <c r="G7" s="15"/>
      <c r="H7" s="16"/>
      <c r="I7" s="32"/>
      <c r="J7" s="16"/>
      <c r="K7" s="9"/>
      <c r="L7" s="9"/>
      <c r="M7" s="9"/>
      <c r="N7" s="13"/>
    </row>
    <row r="8" spans="1:14" s="7" customFormat="1" ht="17.25" customHeight="1" x14ac:dyDescent="0.2">
      <c r="A8" s="102" t="s">
        <v>52</v>
      </c>
      <c r="B8" s="103">
        <v>53</v>
      </c>
      <c r="C8" s="536" t="s">
        <v>113</v>
      </c>
      <c r="D8" s="615"/>
      <c r="E8" s="17"/>
      <c r="F8" s="32"/>
      <c r="G8" s="116">
        <f>ROUNDUP(+F8/12*Summary!$N$6,0)</f>
        <v>0</v>
      </c>
      <c r="H8" s="128"/>
      <c r="I8" s="19">
        <f t="shared" ref="I8:I13" si="0">+H8-G8</f>
        <v>0</v>
      </c>
      <c r="J8" s="125"/>
      <c r="K8" s="46">
        <f t="shared" ref="K8:M9" si="1">+$E8*F8</f>
        <v>0</v>
      </c>
      <c r="L8" s="46">
        <f t="shared" si="1"/>
        <v>0</v>
      </c>
      <c r="M8" s="46">
        <f t="shared" si="1"/>
        <v>0</v>
      </c>
      <c r="N8" s="47">
        <f>+M8-L8</f>
        <v>0</v>
      </c>
    </row>
    <row r="9" spans="1:14" s="7" customFormat="1" ht="17.25" customHeight="1" x14ac:dyDescent="0.2">
      <c r="A9" s="102" t="s">
        <v>60</v>
      </c>
      <c r="B9" s="103">
        <v>54</v>
      </c>
      <c r="C9" s="570" t="s">
        <v>114</v>
      </c>
      <c r="D9" s="571"/>
      <c r="E9" s="17"/>
      <c r="F9" s="32"/>
      <c r="G9" s="116">
        <f>ROUNDUP(+F9/12*Summary!$N$6,0)</f>
        <v>0</v>
      </c>
      <c r="H9" s="128"/>
      <c r="I9" s="19">
        <f t="shared" si="0"/>
        <v>0</v>
      </c>
      <c r="J9" s="125"/>
      <c r="K9" s="46">
        <f t="shared" si="1"/>
        <v>0</v>
      </c>
      <c r="L9" s="46">
        <f t="shared" si="1"/>
        <v>0</v>
      </c>
      <c r="M9" s="46">
        <f t="shared" si="1"/>
        <v>0</v>
      </c>
      <c r="N9" s="47">
        <f>+M9-L9</f>
        <v>0</v>
      </c>
    </row>
    <row r="10" spans="1:14" s="7" customFormat="1" ht="27.2" customHeight="1" x14ac:dyDescent="0.2">
      <c r="A10" s="102" t="s">
        <v>53</v>
      </c>
      <c r="B10" s="103">
        <v>24</v>
      </c>
      <c r="C10" s="536" t="s">
        <v>91</v>
      </c>
      <c r="D10" s="615"/>
      <c r="E10" s="115"/>
      <c r="F10" s="127"/>
      <c r="G10" s="116">
        <f>ROUNDUP(+F10/12*Summary!$N$6,0)</f>
        <v>0</v>
      </c>
      <c r="H10" s="128"/>
      <c r="I10" s="19">
        <f t="shared" si="0"/>
        <v>0</v>
      </c>
      <c r="J10" s="125"/>
      <c r="K10" s="46">
        <f t="shared" ref="K10:M11" si="2">+$E10*F10</f>
        <v>0</v>
      </c>
      <c r="L10" s="46">
        <f t="shared" si="2"/>
        <v>0</v>
      </c>
      <c r="M10" s="46">
        <f t="shared" si="2"/>
        <v>0</v>
      </c>
      <c r="N10" s="47">
        <f>+M10-L10</f>
        <v>0</v>
      </c>
    </row>
    <row r="11" spans="1:14" s="2" customFormat="1" x14ac:dyDescent="0.2">
      <c r="A11" s="102" t="s">
        <v>61</v>
      </c>
      <c r="B11" s="103">
        <v>25</v>
      </c>
      <c r="C11" s="570" t="s">
        <v>85</v>
      </c>
      <c r="D11" s="571"/>
      <c r="E11" s="132"/>
      <c r="F11" s="127"/>
      <c r="G11" s="116">
        <f>ROUNDUP(+F11/12*Summary!$N$6,0)</f>
        <v>0</v>
      </c>
      <c r="H11" s="128"/>
      <c r="I11" s="19">
        <f t="shared" si="0"/>
        <v>0</v>
      </c>
      <c r="J11" s="125"/>
      <c r="K11" s="46">
        <f t="shared" si="2"/>
        <v>0</v>
      </c>
      <c r="L11" s="46">
        <f t="shared" si="2"/>
        <v>0</v>
      </c>
      <c r="M11" s="46">
        <f t="shared" si="2"/>
        <v>0</v>
      </c>
      <c r="N11" s="47">
        <f>+M11-L11</f>
        <v>0</v>
      </c>
    </row>
    <row r="12" spans="1:14" s="2" customFormat="1" ht="18.75" customHeight="1" x14ac:dyDescent="0.2">
      <c r="A12" s="102" t="s">
        <v>54</v>
      </c>
      <c r="B12" s="103">
        <v>26</v>
      </c>
      <c r="C12" s="572" t="s">
        <v>92</v>
      </c>
      <c r="D12" s="631"/>
      <c r="E12" s="132"/>
      <c r="F12" s="127"/>
      <c r="G12" s="116">
        <f>ROUNDUP(+F12/12*Summary!$N$6,0)</f>
        <v>0</v>
      </c>
      <c r="H12" s="128"/>
      <c r="I12" s="19">
        <f t="shared" si="0"/>
        <v>0</v>
      </c>
      <c r="J12" s="125"/>
      <c r="K12" s="46">
        <f t="shared" ref="K12:K22" si="3">+$E12*F12</f>
        <v>0</v>
      </c>
      <c r="L12" s="46">
        <f t="shared" ref="L12:L22" si="4">+$E12*G12</f>
        <v>0</v>
      </c>
      <c r="M12" s="46">
        <f t="shared" ref="M12:M22" si="5">+$E12*H12</f>
        <v>0</v>
      </c>
      <c r="N12" s="47">
        <f t="shared" ref="N12:N22" si="6">+M12-L12</f>
        <v>0</v>
      </c>
    </row>
    <row r="13" spans="1:14" s="2" customFormat="1" ht="13.7" customHeight="1" x14ac:dyDescent="0.2">
      <c r="A13" s="159" t="s">
        <v>62</v>
      </c>
      <c r="B13" s="160">
        <v>27</v>
      </c>
      <c r="C13" s="633" t="s">
        <v>86</v>
      </c>
      <c r="D13" s="634"/>
      <c r="E13" s="161"/>
      <c r="F13" s="162"/>
      <c r="G13" s="116">
        <f>ROUNDUP(+F13/12*Summary!$N$6,0)</f>
        <v>0</v>
      </c>
      <c r="H13" s="163"/>
      <c r="I13" s="164">
        <f t="shared" si="0"/>
        <v>0</v>
      </c>
      <c r="J13" s="165"/>
      <c r="K13" s="166">
        <f>+$E13*F13</f>
        <v>0</v>
      </c>
      <c r="L13" s="166">
        <f>+$E13*G13</f>
        <v>0</v>
      </c>
      <c r="M13" s="166">
        <f>+$E13*H13</f>
        <v>0</v>
      </c>
      <c r="N13" s="167">
        <f>+M13-L13</f>
        <v>0</v>
      </c>
    </row>
    <row r="14" spans="1:14" s="7" customFormat="1" ht="25.5" customHeight="1" x14ac:dyDescent="0.2">
      <c r="A14" s="102" t="s">
        <v>55</v>
      </c>
      <c r="B14" s="103">
        <v>28</v>
      </c>
      <c r="C14" s="536" t="s">
        <v>93</v>
      </c>
      <c r="D14" s="632"/>
      <c r="E14" s="115"/>
      <c r="F14" s="127"/>
      <c r="G14" s="116">
        <f>ROUNDUP(+F14/12*Summary!$N$6,0)</f>
        <v>0</v>
      </c>
      <c r="H14" s="128"/>
      <c r="I14" s="19">
        <f t="shared" ref="I14:I22" si="7">+H14-G14</f>
        <v>0</v>
      </c>
      <c r="J14" s="125"/>
      <c r="K14" s="46">
        <f t="shared" si="3"/>
        <v>0</v>
      </c>
      <c r="L14" s="46">
        <f t="shared" si="4"/>
        <v>0</v>
      </c>
      <c r="M14" s="46">
        <f t="shared" si="5"/>
        <v>0</v>
      </c>
      <c r="N14" s="47">
        <f t="shared" si="6"/>
        <v>0</v>
      </c>
    </row>
    <row r="15" spans="1:14" s="7" customFormat="1" x14ac:dyDescent="0.2">
      <c r="A15" s="102" t="s">
        <v>63</v>
      </c>
      <c r="B15" s="103">
        <v>29</v>
      </c>
      <c r="C15" s="574" t="s">
        <v>94</v>
      </c>
      <c r="D15" s="527"/>
      <c r="E15" s="115"/>
      <c r="F15" s="127"/>
      <c r="G15" s="116">
        <f>ROUNDUP(+F15/12*Summary!$N$6,0)</f>
        <v>0</v>
      </c>
      <c r="H15" s="128"/>
      <c r="I15" s="19">
        <f>+H15-G15</f>
        <v>0</v>
      </c>
      <c r="J15" s="125"/>
      <c r="K15" s="46">
        <f>+$E15*F15</f>
        <v>0</v>
      </c>
      <c r="L15" s="46">
        <f>+$E15*G15</f>
        <v>0</v>
      </c>
      <c r="M15" s="46">
        <f>+$E15*H15</f>
        <v>0</v>
      </c>
      <c r="N15" s="47">
        <f>+M15-L15</f>
        <v>0</v>
      </c>
    </row>
    <row r="16" spans="1:14" s="7" customFormat="1" ht="26.45" customHeight="1" x14ac:dyDescent="0.2">
      <c r="A16" s="102" t="s">
        <v>56</v>
      </c>
      <c r="B16" s="103">
        <v>30</v>
      </c>
      <c r="C16" s="536" t="s">
        <v>95</v>
      </c>
      <c r="D16" s="615"/>
      <c r="E16" s="115"/>
      <c r="F16" s="127"/>
      <c r="G16" s="116">
        <f>ROUNDUP(+F16/12*Summary!$N$6,0)</f>
        <v>0</v>
      </c>
      <c r="H16" s="128"/>
      <c r="I16" s="19">
        <f t="shared" si="7"/>
        <v>0</v>
      </c>
      <c r="J16" s="125"/>
      <c r="K16" s="46">
        <f t="shared" si="3"/>
        <v>0</v>
      </c>
      <c r="L16" s="46">
        <f t="shared" si="4"/>
        <v>0</v>
      </c>
      <c r="M16" s="46">
        <f t="shared" si="5"/>
        <v>0</v>
      </c>
      <c r="N16" s="47">
        <f t="shared" si="6"/>
        <v>0</v>
      </c>
    </row>
    <row r="17" spans="1:14" s="7" customFormat="1" x14ac:dyDescent="0.2">
      <c r="A17" s="102" t="s">
        <v>64</v>
      </c>
      <c r="B17" s="103">
        <v>31</v>
      </c>
      <c r="C17" s="574" t="s">
        <v>96</v>
      </c>
      <c r="D17" s="527"/>
      <c r="E17" s="115"/>
      <c r="F17" s="127"/>
      <c r="G17" s="116">
        <f>ROUNDUP(+F17/12*Summary!$N$6,0)</f>
        <v>0</v>
      </c>
      <c r="H17" s="128"/>
      <c r="I17" s="19">
        <f>+H17-G17</f>
        <v>0</v>
      </c>
      <c r="J17" s="125"/>
      <c r="K17" s="46">
        <f>+$E17*F17</f>
        <v>0</v>
      </c>
      <c r="L17" s="46">
        <f>+$E17*G17</f>
        <v>0</v>
      </c>
      <c r="M17" s="46">
        <f>+$E17*H17</f>
        <v>0</v>
      </c>
      <c r="N17" s="47">
        <f>+M17-L17</f>
        <v>0</v>
      </c>
    </row>
    <row r="18" spans="1:14" s="7" customFormat="1" ht="27.75" customHeight="1" x14ac:dyDescent="0.2">
      <c r="A18" s="102" t="s">
        <v>57</v>
      </c>
      <c r="B18" s="103">
        <v>32</v>
      </c>
      <c r="C18" s="536" t="s">
        <v>97</v>
      </c>
      <c r="D18" s="615"/>
      <c r="E18" s="115"/>
      <c r="F18" s="127"/>
      <c r="G18" s="116">
        <f>ROUNDUP(+F18/12*Summary!$N$6,0)</f>
        <v>0</v>
      </c>
      <c r="H18" s="128"/>
      <c r="I18" s="19">
        <f t="shared" si="7"/>
        <v>0</v>
      </c>
      <c r="J18" s="125"/>
      <c r="K18" s="46">
        <f t="shared" si="3"/>
        <v>0</v>
      </c>
      <c r="L18" s="46">
        <f t="shared" si="4"/>
        <v>0</v>
      </c>
      <c r="M18" s="46">
        <f t="shared" si="5"/>
        <v>0</v>
      </c>
      <c r="N18" s="47">
        <f t="shared" si="6"/>
        <v>0</v>
      </c>
    </row>
    <row r="19" spans="1:14" s="7" customFormat="1" x14ac:dyDescent="0.2">
      <c r="A19" s="102" t="s">
        <v>65</v>
      </c>
      <c r="B19" s="103">
        <v>33</v>
      </c>
      <c r="C19" s="574" t="s">
        <v>98</v>
      </c>
      <c r="D19" s="527"/>
      <c r="E19" s="115"/>
      <c r="F19" s="127"/>
      <c r="G19" s="116">
        <f>ROUNDUP(+F19/12*Summary!$N$6,0)</f>
        <v>0</v>
      </c>
      <c r="H19" s="128"/>
      <c r="I19" s="19">
        <f>+H19-G19</f>
        <v>0</v>
      </c>
      <c r="J19" s="125"/>
      <c r="K19" s="46">
        <f>+$E19*F19</f>
        <v>0</v>
      </c>
      <c r="L19" s="46">
        <f>+$E19*G19</f>
        <v>0</v>
      </c>
      <c r="M19" s="46">
        <f>+$E19*H19</f>
        <v>0</v>
      </c>
      <c r="N19" s="47">
        <f>+M19-L19</f>
        <v>0</v>
      </c>
    </row>
    <row r="20" spans="1:14" s="7" customFormat="1" ht="27.75" customHeight="1" x14ac:dyDescent="0.2">
      <c r="A20" s="102" t="s">
        <v>58</v>
      </c>
      <c r="B20" s="103">
        <v>34</v>
      </c>
      <c r="C20" s="536" t="s">
        <v>99</v>
      </c>
      <c r="D20" s="615"/>
      <c r="E20" s="115"/>
      <c r="F20" s="127"/>
      <c r="G20" s="116">
        <f>ROUNDUP(+F20/12*Summary!$N$6,0)</f>
        <v>0</v>
      </c>
      <c r="H20" s="128"/>
      <c r="I20" s="19">
        <f t="shared" si="7"/>
        <v>0</v>
      </c>
      <c r="J20" s="125"/>
      <c r="K20" s="46">
        <f t="shared" si="3"/>
        <v>0</v>
      </c>
      <c r="L20" s="46">
        <f t="shared" si="4"/>
        <v>0</v>
      </c>
      <c r="M20" s="46">
        <f t="shared" si="5"/>
        <v>0</v>
      </c>
      <c r="N20" s="47">
        <f t="shared" si="6"/>
        <v>0</v>
      </c>
    </row>
    <row r="21" spans="1:14" s="7" customFormat="1" x14ac:dyDescent="0.2">
      <c r="A21" s="102" t="s">
        <v>66</v>
      </c>
      <c r="B21" s="103">
        <v>35</v>
      </c>
      <c r="C21" s="574" t="s">
        <v>100</v>
      </c>
      <c r="D21" s="527"/>
      <c r="E21" s="115"/>
      <c r="F21" s="127"/>
      <c r="G21" s="116">
        <f>ROUNDUP(+F21/12*Summary!$N$6,0)</f>
        <v>0</v>
      </c>
      <c r="H21" s="128"/>
      <c r="I21" s="19">
        <f>+H21-G21</f>
        <v>0</v>
      </c>
      <c r="J21" s="125"/>
      <c r="K21" s="46">
        <f>+$E21*F21</f>
        <v>0</v>
      </c>
      <c r="L21" s="46">
        <f>+$E21*G21</f>
        <v>0</v>
      </c>
      <c r="M21" s="46">
        <f>+$E21*H21</f>
        <v>0</v>
      </c>
      <c r="N21" s="47">
        <f>+M21-L21</f>
        <v>0</v>
      </c>
    </row>
    <row r="22" spans="1:14" s="7" customFormat="1" ht="27.75" customHeight="1" x14ac:dyDescent="0.2">
      <c r="A22" s="102" t="s">
        <v>59</v>
      </c>
      <c r="B22" s="103">
        <v>36</v>
      </c>
      <c r="C22" s="536" t="s">
        <v>110</v>
      </c>
      <c r="D22" s="615"/>
      <c r="E22" s="115"/>
      <c r="F22" s="127"/>
      <c r="G22" s="116">
        <f>ROUNDUP(+F22/12*Summary!$N$6,0)</f>
        <v>0</v>
      </c>
      <c r="H22" s="128"/>
      <c r="I22" s="19">
        <f t="shared" si="7"/>
        <v>0</v>
      </c>
      <c r="J22" s="125"/>
      <c r="K22" s="46">
        <f t="shared" si="3"/>
        <v>0</v>
      </c>
      <c r="L22" s="46">
        <f t="shared" si="4"/>
        <v>0</v>
      </c>
      <c r="M22" s="46">
        <f t="shared" si="5"/>
        <v>0</v>
      </c>
      <c r="N22" s="47">
        <f t="shared" si="6"/>
        <v>0</v>
      </c>
    </row>
    <row r="23" spans="1:14" s="7" customFormat="1" ht="15" customHeight="1" x14ac:dyDescent="0.2">
      <c r="A23" s="159" t="s">
        <v>67</v>
      </c>
      <c r="B23" s="160">
        <v>37</v>
      </c>
      <c r="C23" s="644" t="s">
        <v>101</v>
      </c>
      <c r="D23" s="645"/>
      <c r="E23" s="168"/>
      <c r="F23" s="162"/>
      <c r="G23" s="116">
        <f>ROUNDUP(+F23/12*Summary!$N$6,0)</f>
        <v>0</v>
      </c>
      <c r="H23" s="163"/>
      <c r="I23" s="164">
        <f>+H23-G23</f>
        <v>0</v>
      </c>
      <c r="J23" s="165"/>
      <c r="K23" s="166">
        <f t="shared" ref="K23:M25" si="8">+$E23*F23</f>
        <v>0</v>
      </c>
      <c r="L23" s="166">
        <f t="shared" si="8"/>
        <v>0</v>
      </c>
      <c r="M23" s="166">
        <f t="shared" si="8"/>
        <v>0</v>
      </c>
      <c r="N23" s="167">
        <f>+M23-L23</f>
        <v>0</v>
      </c>
    </row>
    <row r="24" spans="1:14" s="7" customFormat="1" ht="27.2" customHeight="1" x14ac:dyDescent="0.2">
      <c r="A24" s="102" t="s">
        <v>115</v>
      </c>
      <c r="B24" s="103">
        <v>38</v>
      </c>
      <c r="C24" s="536" t="s">
        <v>102</v>
      </c>
      <c r="D24" s="615"/>
      <c r="E24" s="184"/>
      <c r="F24" s="175"/>
      <c r="G24" s="116">
        <f>ROUNDUP(+F24/12*Summary!$N$6,0)</f>
        <v>0</v>
      </c>
      <c r="H24" s="163"/>
      <c r="I24" s="164">
        <f>+H24-G24</f>
        <v>0</v>
      </c>
      <c r="J24" s="165"/>
      <c r="K24" s="166">
        <f t="shared" si="8"/>
        <v>0</v>
      </c>
      <c r="L24" s="166">
        <f t="shared" si="8"/>
        <v>0</v>
      </c>
      <c r="M24" s="166">
        <f t="shared" si="8"/>
        <v>0</v>
      </c>
      <c r="N24" s="167">
        <f>+M24-L24</f>
        <v>0</v>
      </c>
    </row>
    <row r="25" spans="1:14" s="7" customFormat="1" ht="25.5" customHeight="1" x14ac:dyDescent="0.2">
      <c r="A25" s="102" t="s">
        <v>116</v>
      </c>
      <c r="B25" s="103">
        <v>39</v>
      </c>
      <c r="C25" s="574" t="s">
        <v>103</v>
      </c>
      <c r="D25" s="527"/>
      <c r="E25" s="115"/>
      <c r="F25" s="175"/>
      <c r="G25" s="116">
        <f>ROUNDUP(+F25/12*Summary!$N$6,0)</f>
        <v>0</v>
      </c>
      <c r="H25" s="163"/>
      <c r="I25" s="164">
        <f>+H25-G25</f>
        <v>0</v>
      </c>
      <c r="J25" s="165"/>
      <c r="K25" s="166">
        <f t="shared" si="8"/>
        <v>0</v>
      </c>
      <c r="L25" s="166">
        <f t="shared" si="8"/>
        <v>0</v>
      </c>
      <c r="M25" s="166">
        <f t="shared" si="8"/>
        <v>0</v>
      </c>
      <c r="N25" s="167">
        <f>+M25-L25</f>
        <v>0</v>
      </c>
    </row>
    <row r="26" spans="1:14" ht="15" customHeight="1" x14ac:dyDescent="0.2">
      <c r="A26" s="102"/>
      <c r="B26" s="103"/>
      <c r="C26" s="537" t="s">
        <v>0</v>
      </c>
      <c r="D26" s="615"/>
      <c r="E26" s="8"/>
      <c r="F26" s="186">
        <f>SUM(F8:F25)</f>
        <v>0</v>
      </c>
      <c r="G26" s="186">
        <f>SUM(G8:G25)</f>
        <v>0</v>
      </c>
      <c r="H26" s="186">
        <f>SUM(H8:H25)</f>
        <v>0</v>
      </c>
      <c r="I26" s="185">
        <f>+H26-G26</f>
        <v>0</v>
      </c>
      <c r="J26" s="133"/>
      <c r="K26" s="122">
        <f>SUM(K8:K25)</f>
        <v>0</v>
      </c>
      <c r="L26" s="122">
        <f>SUM(L8:L25)</f>
        <v>0</v>
      </c>
      <c r="M26" s="122">
        <f>SUM(M8:M25)</f>
        <v>0</v>
      </c>
      <c r="N26" s="91">
        <f>+M26-L26</f>
        <v>0</v>
      </c>
    </row>
    <row r="27" spans="1:14" ht="15" customHeight="1" x14ac:dyDescent="0.2">
      <c r="A27" s="102"/>
      <c r="B27" s="103"/>
      <c r="C27" s="537" t="s">
        <v>2</v>
      </c>
      <c r="D27" s="615"/>
      <c r="E27" s="8"/>
      <c r="F27" s="185">
        <f>+F26</f>
        <v>0</v>
      </c>
      <c r="G27" s="185">
        <f>+G26</f>
        <v>0</v>
      </c>
      <c r="H27" s="185">
        <f>+H26</f>
        <v>0</v>
      </c>
      <c r="I27" s="185">
        <f>+H27-G27</f>
        <v>0</v>
      </c>
      <c r="J27" s="133"/>
      <c r="K27" s="122">
        <f>+K26</f>
        <v>0</v>
      </c>
      <c r="L27" s="122">
        <f>+L26</f>
        <v>0</v>
      </c>
      <c r="M27" s="122">
        <f>+M26</f>
        <v>0</v>
      </c>
      <c r="N27" s="91">
        <f>+N26</f>
        <v>0</v>
      </c>
    </row>
    <row r="28" spans="1:14" x14ac:dyDescent="0.2">
      <c r="A28" s="102"/>
      <c r="B28" s="564" t="s">
        <v>20</v>
      </c>
      <c r="C28" s="614"/>
      <c r="D28" s="615"/>
      <c r="E28" s="38"/>
      <c r="F28" s="31"/>
      <c r="G28" s="15"/>
      <c r="H28" s="15"/>
      <c r="I28" s="31"/>
      <c r="J28" s="15"/>
      <c r="K28" s="9"/>
      <c r="L28" s="9"/>
      <c r="M28" s="9"/>
      <c r="N28" s="13"/>
    </row>
    <row r="29" spans="1:14" ht="28.5" customHeight="1" x14ac:dyDescent="0.2">
      <c r="A29" s="102">
        <v>2.2000000000000002</v>
      </c>
      <c r="B29" s="567" t="s">
        <v>118</v>
      </c>
      <c r="C29" s="635"/>
      <c r="D29" s="636"/>
      <c r="E29" s="37"/>
      <c r="F29" s="31"/>
      <c r="G29" s="15"/>
      <c r="H29" s="15"/>
      <c r="I29" s="31"/>
      <c r="J29" s="15"/>
      <c r="K29" s="31"/>
      <c r="L29" s="31"/>
      <c r="M29" s="31"/>
      <c r="N29" s="86"/>
    </row>
    <row r="30" spans="1:14" ht="27.2" customHeight="1" x14ac:dyDescent="0.2">
      <c r="A30" s="102" t="s">
        <v>52</v>
      </c>
      <c r="B30" s="103">
        <v>40</v>
      </c>
      <c r="C30" s="536" t="s">
        <v>104</v>
      </c>
      <c r="D30" s="615"/>
      <c r="E30" s="127"/>
      <c r="F30" s="116"/>
      <c r="G30" s="128"/>
      <c r="H30" s="19">
        <f t="shared" ref="H30:H31" si="9">+G30-F30</f>
        <v>0</v>
      </c>
      <c r="I30" s="125"/>
      <c r="J30" s="46">
        <f t="shared" ref="J30:J31" si="10">+$E30*E30</f>
        <v>0</v>
      </c>
      <c r="K30" s="46">
        <f t="shared" ref="K30:K31" si="11">+$E30*F30</f>
        <v>0</v>
      </c>
      <c r="L30" s="46">
        <f t="shared" ref="L30:L31" si="12">+$E30*G30</f>
        <v>0</v>
      </c>
      <c r="M30" s="47">
        <f t="shared" ref="M30:M31" si="13">+L30-K30</f>
        <v>0</v>
      </c>
      <c r="N30" s="47">
        <f t="shared" ref="N30:N35" si="14">+M30-L30</f>
        <v>0</v>
      </c>
    </row>
    <row r="31" spans="1:14" x14ac:dyDescent="0.2">
      <c r="A31" s="102" t="s">
        <v>60</v>
      </c>
      <c r="B31" s="103">
        <v>41</v>
      </c>
      <c r="C31" s="574" t="s">
        <v>105</v>
      </c>
      <c r="D31" s="638"/>
      <c r="E31" s="127"/>
      <c r="F31" s="116"/>
      <c r="G31" s="128"/>
      <c r="H31" s="19">
        <f t="shared" si="9"/>
        <v>0</v>
      </c>
      <c r="I31" s="125"/>
      <c r="J31" s="46">
        <f t="shared" si="10"/>
        <v>0</v>
      </c>
      <c r="K31" s="46">
        <f t="shared" si="11"/>
        <v>0</v>
      </c>
      <c r="L31" s="46">
        <f t="shared" si="12"/>
        <v>0</v>
      </c>
      <c r="M31" s="47">
        <f t="shared" si="13"/>
        <v>0</v>
      </c>
      <c r="N31" s="47">
        <f>+M31-L31</f>
        <v>0</v>
      </c>
    </row>
    <row r="32" spans="1:14" ht="26.45" customHeight="1" x14ac:dyDescent="0.2">
      <c r="A32" s="102" t="s">
        <v>53</v>
      </c>
      <c r="B32" s="103">
        <v>42</v>
      </c>
      <c r="C32" s="536" t="s">
        <v>87</v>
      </c>
      <c r="D32" s="615"/>
      <c r="E32" s="115"/>
      <c r="F32" s="39"/>
      <c r="G32" s="15">
        <f>ROUNDUP(+F32/12*Summary!$N$6,0)</f>
        <v>0</v>
      </c>
      <c r="H32" s="41"/>
      <c r="I32" s="32">
        <f t="shared" ref="I32:I35" si="15">+H32-G32</f>
        <v>0</v>
      </c>
      <c r="J32" s="16"/>
      <c r="K32" s="9">
        <f t="shared" ref="K32:M35" si="16">+$E32*F32</f>
        <v>0</v>
      </c>
      <c r="L32" s="9">
        <f t="shared" si="16"/>
        <v>0</v>
      </c>
      <c r="M32" s="9">
        <f t="shared" si="16"/>
        <v>0</v>
      </c>
      <c r="N32" s="13">
        <f t="shared" si="14"/>
        <v>0</v>
      </c>
    </row>
    <row r="33" spans="1:15" x14ac:dyDescent="0.2">
      <c r="A33" s="102" t="s">
        <v>88</v>
      </c>
      <c r="B33" s="103">
        <v>43</v>
      </c>
      <c r="C33" s="574" t="s">
        <v>106</v>
      </c>
      <c r="D33" s="527"/>
      <c r="E33" s="115"/>
      <c r="F33" s="39"/>
      <c r="G33" s="15">
        <f>ROUNDUP(+F33/12*Summary!$N$6,0)</f>
        <v>0</v>
      </c>
      <c r="H33" s="41"/>
      <c r="I33" s="32">
        <f t="shared" si="15"/>
        <v>0</v>
      </c>
      <c r="J33" s="16"/>
      <c r="K33" s="9">
        <f t="shared" si="16"/>
        <v>0</v>
      </c>
      <c r="L33" s="9">
        <f t="shared" si="16"/>
        <v>0</v>
      </c>
      <c r="M33" s="9">
        <f t="shared" si="16"/>
        <v>0</v>
      </c>
      <c r="N33" s="13">
        <f t="shared" si="14"/>
        <v>0</v>
      </c>
    </row>
    <row r="34" spans="1:15" ht="25.5" customHeight="1" x14ac:dyDescent="0.2">
      <c r="A34" s="102" t="s">
        <v>62</v>
      </c>
      <c r="B34" s="103">
        <v>44</v>
      </c>
      <c r="C34" s="536" t="s">
        <v>107</v>
      </c>
      <c r="D34" s="615"/>
      <c r="E34" s="115"/>
      <c r="F34" s="39"/>
      <c r="G34" s="15">
        <f>ROUNDUP(+F34/12*Summary!$N$6,0)</f>
        <v>0</v>
      </c>
      <c r="H34" s="41"/>
      <c r="I34" s="32">
        <f t="shared" si="15"/>
        <v>0</v>
      </c>
      <c r="J34" s="16"/>
      <c r="K34" s="9">
        <f t="shared" si="16"/>
        <v>0</v>
      </c>
      <c r="L34" s="9">
        <f t="shared" si="16"/>
        <v>0</v>
      </c>
      <c r="M34" s="9">
        <f t="shared" si="16"/>
        <v>0</v>
      </c>
      <c r="N34" s="13">
        <f t="shared" si="14"/>
        <v>0</v>
      </c>
    </row>
    <row r="35" spans="1:15" ht="12.2" customHeight="1" x14ac:dyDescent="0.2">
      <c r="A35" s="102" t="s">
        <v>62</v>
      </c>
      <c r="B35" s="103">
        <v>45</v>
      </c>
      <c r="C35" s="574" t="s">
        <v>108</v>
      </c>
      <c r="D35" s="527"/>
      <c r="E35" s="115"/>
      <c r="F35" s="39"/>
      <c r="G35" s="15">
        <f>ROUNDUP(+F35/12*Summary!$N$6,0)</f>
        <v>0</v>
      </c>
      <c r="H35" s="41"/>
      <c r="I35" s="32">
        <f t="shared" si="15"/>
        <v>0</v>
      </c>
      <c r="J35" s="16"/>
      <c r="K35" s="9">
        <f t="shared" si="16"/>
        <v>0</v>
      </c>
      <c r="L35" s="9">
        <f t="shared" si="16"/>
        <v>0</v>
      </c>
      <c r="M35" s="9">
        <f t="shared" si="16"/>
        <v>0</v>
      </c>
      <c r="N35" s="13">
        <f t="shared" si="14"/>
        <v>0</v>
      </c>
    </row>
    <row r="36" spans="1:15" ht="24.75" customHeight="1" x14ac:dyDescent="0.2">
      <c r="A36" s="102" t="s">
        <v>55</v>
      </c>
      <c r="B36" s="103">
        <v>46</v>
      </c>
      <c r="C36" s="536" t="s">
        <v>90</v>
      </c>
      <c r="D36" s="556"/>
      <c r="E36" s="115"/>
      <c r="F36" s="39"/>
      <c r="G36" s="15"/>
      <c r="H36" s="41"/>
      <c r="I36" s="32"/>
      <c r="J36" s="16"/>
      <c r="K36" s="9"/>
      <c r="L36" s="9"/>
      <c r="M36" s="9"/>
      <c r="N36" s="13"/>
    </row>
    <row r="37" spans="1:15" ht="12.75" customHeight="1" x14ac:dyDescent="0.2">
      <c r="A37" s="102" t="s">
        <v>63</v>
      </c>
      <c r="B37" s="103">
        <v>47</v>
      </c>
      <c r="C37" s="574" t="s">
        <v>109</v>
      </c>
      <c r="D37" s="527"/>
      <c r="E37" s="115"/>
      <c r="F37" s="39"/>
      <c r="G37" s="15">
        <f>ROUNDUP(+F37/12*Summary!$N$6,0)</f>
        <v>0</v>
      </c>
      <c r="H37" s="41"/>
      <c r="I37" s="32">
        <f t="shared" ref="I37:I38" si="17">+H37-G37</f>
        <v>0</v>
      </c>
      <c r="J37" s="16"/>
      <c r="K37" s="9">
        <f t="shared" ref="K37:M38" si="18">+$E37*F37</f>
        <v>0</v>
      </c>
      <c r="L37" s="9">
        <f t="shared" si="18"/>
        <v>0</v>
      </c>
      <c r="M37" s="9">
        <f t="shared" si="18"/>
        <v>0</v>
      </c>
      <c r="N37" s="13">
        <f t="shared" ref="N37:N38" si="19">+M37-L37</f>
        <v>0</v>
      </c>
    </row>
    <row r="38" spans="1:15" ht="24.75" customHeight="1" x14ac:dyDescent="0.2">
      <c r="A38" s="102" t="s">
        <v>56</v>
      </c>
      <c r="B38" s="103">
        <v>48</v>
      </c>
      <c r="C38" s="536" t="s">
        <v>89</v>
      </c>
      <c r="D38" s="615"/>
      <c r="E38" s="115"/>
      <c r="F38" s="169"/>
      <c r="G38" s="170">
        <f>ROUNDUP(+F38/12*Summary!$N$6,0)</f>
        <v>0</v>
      </c>
      <c r="H38" s="171"/>
      <c r="I38" s="172">
        <f t="shared" si="17"/>
        <v>0</v>
      </c>
      <c r="J38" s="16"/>
      <c r="K38" s="9">
        <f t="shared" si="18"/>
        <v>0</v>
      </c>
      <c r="L38" s="9">
        <f t="shared" si="18"/>
        <v>0</v>
      </c>
      <c r="M38" s="9">
        <f t="shared" si="18"/>
        <v>0</v>
      </c>
      <c r="N38" s="13">
        <f t="shared" si="19"/>
        <v>0</v>
      </c>
    </row>
    <row r="39" spans="1:15" ht="15" customHeight="1" x14ac:dyDescent="0.25">
      <c r="A39" s="102"/>
      <c r="B39" s="103"/>
      <c r="C39" s="537" t="s">
        <v>0</v>
      </c>
      <c r="D39" s="643"/>
      <c r="E39" s="179"/>
      <c r="F39" s="28">
        <f>SUM(F30:F38)</f>
        <v>0</v>
      </c>
      <c r="G39" s="28">
        <f>SUM(G30:G38)</f>
        <v>0</v>
      </c>
      <c r="H39" s="28">
        <f>SUM(H30:H38)</f>
        <v>0</v>
      </c>
      <c r="I39" s="28">
        <f>SUM(I30:I38)</f>
        <v>0</v>
      </c>
      <c r="J39" s="180"/>
      <c r="K39" s="181">
        <f>SUM(K30:K38)</f>
        <v>0</v>
      </c>
      <c r="L39" s="181">
        <f>SUM(L30:L38)</f>
        <v>0</v>
      </c>
      <c r="M39" s="181">
        <f>SUM(M30:M38)</f>
        <v>0</v>
      </c>
      <c r="N39" s="182">
        <f>SUM(N30:N38)</f>
        <v>0</v>
      </c>
      <c r="O39" s="173"/>
    </row>
    <row r="40" spans="1:15" ht="15.95" customHeight="1" thickBot="1" x14ac:dyDescent="0.3">
      <c r="A40" s="104"/>
      <c r="B40" s="105"/>
      <c r="C40" s="578" t="s">
        <v>2</v>
      </c>
      <c r="D40" s="640"/>
      <c r="E40" s="183"/>
      <c r="F40" s="197">
        <f>+F39</f>
        <v>0</v>
      </c>
      <c r="G40" s="197">
        <f t="shared" ref="G40:N40" si="20">+G39</f>
        <v>0</v>
      </c>
      <c r="H40" s="197">
        <f t="shared" si="20"/>
        <v>0</v>
      </c>
      <c r="I40" s="197">
        <f t="shared" si="20"/>
        <v>0</v>
      </c>
      <c r="J40" s="180">
        <f t="shared" si="20"/>
        <v>0</v>
      </c>
      <c r="K40" s="181">
        <f t="shared" si="20"/>
        <v>0</v>
      </c>
      <c r="L40" s="181">
        <f t="shared" si="20"/>
        <v>0</v>
      </c>
      <c r="M40" s="181">
        <f t="shared" si="20"/>
        <v>0</v>
      </c>
      <c r="N40" s="182">
        <f t="shared" si="20"/>
        <v>0</v>
      </c>
      <c r="O40" s="173"/>
    </row>
    <row r="41" spans="1:15" s="187" customFormat="1" ht="15.75" x14ac:dyDescent="0.25">
      <c r="A41" s="188"/>
      <c r="B41" s="189"/>
      <c r="C41" s="641" t="s">
        <v>6</v>
      </c>
      <c r="D41" s="642"/>
      <c r="E41" s="8"/>
      <c r="F41" s="20">
        <f>+F26+F39</f>
        <v>0</v>
      </c>
      <c r="G41" s="20">
        <f>+G39+G26</f>
        <v>0</v>
      </c>
      <c r="H41" s="20">
        <f>+H39+H26</f>
        <v>0</v>
      </c>
      <c r="I41" s="20">
        <f>+H41-G41</f>
        <v>0</v>
      </c>
      <c r="J41" s="190"/>
      <c r="K41" s="191">
        <f>+K39+K26</f>
        <v>0</v>
      </c>
      <c r="L41" s="191">
        <f>+L39+L26</f>
        <v>0</v>
      </c>
      <c r="M41" s="191">
        <f>+M39+M26</f>
        <v>0</v>
      </c>
      <c r="N41" s="192">
        <f>+M41-L41</f>
        <v>0</v>
      </c>
    </row>
    <row r="42" spans="1:15" s="187" customFormat="1" ht="16.5" thickBot="1" x14ac:dyDescent="0.3">
      <c r="A42" s="193"/>
      <c r="B42" s="194"/>
      <c r="C42" s="639" t="s">
        <v>7</v>
      </c>
      <c r="D42" s="640"/>
      <c r="E42" s="195"/>
      <c r="F42" s="20">
        <f>+F27+F40</f>
        <v>0</v>
      </c>
      <c r="G42" s="20">
        <f>+G27+G40</f>
        <v>0</v>
      </c>
      <c r="H42" s="20">
        <f>+H27+H40</f>
        <v>0</v>
      </c>
      <c r="I42" s="20">
        <f>+H42-G42</f>
        <v>0</v>
      </c>
      <c r="J42" s="196"/>
      <c r="K42" s="191">
        <f>+K27+K40</f>
        <v>0</v>
      </c>
      <c r="L42" s="191">
        <f>+L27+L40</f>
        <v>0</v>
      </c>
      <c r="M42" s="191">
        <f>+M27+M40</f>
        <v>0</v>
      </c>
      <c r="N42" s="192">
        <f>+M42-L42</f>
        <v>0</v>
      </c>
    </row>
    <row r="43" spans="1:15" ht="10.5" customHeight="1" x14ac:dyDescent="0.2">
      <c r="A43" s="106"/>
      <c r="B43" s="106"/>
      <c r="C43" s="66"/>
      <c r="E43" s="6"/>
      <c r="F43" s="67"/>
      <c r="G43" s="67"/>
      <c r="H43" s="67"/>
      <c r="I43" s="67"/>
      <c r="J43" s="68"/>
      <c r="K43" s="69"/>
      <c r="L43" s="69"/>
      <c r="M43" s="69"/>
      <c r="N43" s="69"/>
    </row>
    <row r="44" spans="1:15" ht="15" customHeight="1" x14ac:dyDescent="0.2">
      <c r="A44" s="106"/>
      <c r="B44" s="637" t="s">
        <v>112</v>
      </c>
      <c r="C44" s="637"/>
      <c r="D44" s="637"/>
      <c r="E44" s="637"/>
      <c r="F44" s="637"/>
      <c r="G44" s="637"/>
      <c r="H44" s="637"/>
      <c r="I44" s="637"/>
      <c r="J44" s="637"/>
      <c r="K44" s="637"/>
      <c r="L44" s="637"/>
      <c r="M44" s="637"/>
      <c r="N44" s="69"/>
    </row>
    <row r="45" spans="1:15" ht="28.5" customHeight="1" x14ac:dyDescent="0.2">
      <c r="A45" s="106"/>
      <c r="B45" s="637"/>
      <c r="C45" s="637"/>
      <c r="D45" s="637"/>
      <c r="E45" s="637"/>
      <c r="F45" s="637"/>
      <c r="G45" s="637"/>
      <c r="H45" s="637"/>
      <c r="I45" s="637"/>
      <c r="J45" s="637"/>
      <c r="K45" s="637"/>
      <c r="L45" s="637"/>
      <c r="M45" s="637"/>
      <c r="N45" s="69"/>
    </row>
    <row r="46" spans="1:15" ht="1.7" customHeight="1" x14ac:dyDescent="0.2"/>
  </sheetData>
  <customSheetViews>
    <customSheetView guid="{D350A5C5-FC5A-4302-A794-33EF2B0B7E8B}" showPageBreaks="1" printArea="1" view="pageBreakPreview" showRuler="0">
      <pane ySplit="5" topLeftCell="A12" activePane="bottomLeft" state="frozen"/>
      <selection pane="bottomLeft" activeCell="B25" sqref="B25:D25"/>
      <pageMargins left="0.5" right="0.5" top="0.75" bottom="1" header="0.25" footer="0.5"/>
      <printOptions horizontalCentered="1"/>
      <pageSetup scale="69" orientation="portrait" r:id="rId1"/>
      <headerFooter alignWithMargins="0">
        <oddHeader>&amp;R&amp;"Arial Narrow,Bold"POE SCHEDULE A&amp;"Arial,Regular"
&amp;"Arial Narrow,Bold"INITIATIVES FORM</oddHeader>
      </headerFooter>
    </customSheetView>
  </customSheetViews>
  <mergeCells count="48">
    <mergeCell ref="A1:N1"/>
    <mergeCell ref="C21:D21"/>
    <mergeCell ref="C19:D19"/>
    <mergeCell ref="B44:M45"/>
    <mergeCell ref="C25:D25"/>
    <mergeCell ref="C31:D31"/>
    <mergeCell ref="C42:D42"/>
    <mergeCell ref="C41:D41"/>
    <mergeCell ref="C40:D40"/>
    <mergeCell ref="C39:D39"/>
    <mergeCell ref="C38:D38"/>
    <mergeCell ref="C34:D34"/>
    <mergeCell ref="C36:D36"/>
    <mergeCell ref="C23:D23"/>
    <mergeCell ref="C33:D33"/>
    <mergeCell ref="C24:D24"/>
    <mergeCell ref="C26:D26"/>
    <mergeCell ref="B28:D28"/>
    <mergeCell ref="B29:D29"/>
    <mergeCell ref="C35:D35"/>
    <mergeCell ref="C32:D32"/>
    <mergeCell ref="C30:D30"/>
    <mergeCell ref="C37:D37"/>
    <mergeCell ref="C10:D10"/>
    <mergeCell ref="C16:D16"/>
    <mergeCell ref="C11:D11"/>
    <mergeCell ref="B7:D7"/>
    <mergeCell ref="C12:D12"/>
    <mergeCell ref="C14:D14"/>
    <mergeCell ref="C8:D8"/>
    <mergeCell ref="C9:D9"/>
    <mergeCell ref="C22:D22"/>
    <mergeCell ref="C18:D18"/>
    <mergeCell ref="C17:D17"/>
    <mergeCell ref="C20:D20"/>
    <mergeCell ref="C13:D13"/>
    <mergeCell ref="C15:D15"/>
    <mergeCell ref="C27:D27"/>
    <mergeCell ref="B6:D6"/>
    <mergeCell ref="A2:N2"/>
    <mergeCell ref="E4:E5"/>
    <mergeCell ref="F4:I4"/>
    <mergeCell ref="K4:N4"/>
    <mergeCell ref="A4:A5"/>
    <mergeCell ref="E3:G3"/>
    <mergeCell ref="B4:B5"/>
    <mergeCell ref="C3:D3"/>
    <mergeCell ref="C4:D5"/>
  </mergeCells>
  <phoneticPr fontId="1" type="noConversion"/>
  <printOptions horizontalCentered="1"/>
  <pageMargins left="0.5" right="0.5" top="0.75" bottom="1" header="0.25" footer="0.5"/>
  <pageSetup scale="68" orientation="portrait" r:id="rId2"/>
  <headerFooter alignWithMargins="0">
    <oddHeader>&amp;R&amp;"Arial Narrow,Bold"POE SCHEDULE A&amp;"Arial,Regular"
&amp;"Arial Narrow,Bold"INITIATIVES FORM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
  <sheetViews>
    <sheetView showRuler="0" view="pageBreakPreview" zoomScaleNormal="100" zoomScaleSheetLayoutView="100" workbookViewId="0">
      <selection sqref="A1:O1"/>
    </sheetView>
  </sheetViews>
  <sheetFormatPr defaultRowHeight="15" x14ac:dyDescent="0.2"/>
  <cols>
    <col min="1" max="2" width="5.77734375" customWidth="1"/>
    <col min="3" max="3" width="4.77734375" customWidth="1"/>
    <col min="4" max="4" width="33.109375" customWidth="1"/>
    <col min="5" max="5" width="4.77734375" customWidth="1"/>
    <col min="6" max="8" width="6.77734375" customWidth="1"/>
    <col min="9" max="10" width="7.109375" customWidth="1"/>
    <col min="11" max="11" width="0.77734375" customWidth="1"/>
    <col min="12" max="12" width="8.33203125" customWidth="1"/>
    <col min="13" max="13" width="8" customWidth="1"/>
    <col min="14" max="14" width="8.6640625" customWidth="1"/>
    <col min="15" max="15" width="8.21875" customWidth="1"/>
  </cols>
  <sheetData>
    <row r="1" spans="1:15" ht="20.25" x14ac:dyDescent="0.3">
      <c r="A1" s="581" t="s">
        <v>122</v>
      </c>
      <c r="B1" s="581"/>
      <c r="C1" s="581"/>
      <c r="D1" s="581"/>
      <c r="E1" s="581"/>
      <c r="F1" s="581"/>
      <c r="G1" s="581"/>
      <c r="H1" s="581"/>
      <c r="I1" s="581"/>
      <c r="J1" s="581"/>
      <c r="K1" s="581"/>
      <c r="L1" s="581"/>
      <c r="M1" s="581"/>
      <c r="N1" s="581"/>
      <c r="O1" s="581"/>
    </row>
    <row r="2" spans="1:15" ht="20.25" x14ac:dyDescent="0.3">
      <c r="A2" s="616" t="s">
        <v>26</v>
      </c>
      <c r="B2" s="618"/>
      <c r="C2" s="618"/>
      <c r="D2" s="618"/>
      <c r="E2" s="618"/>
      <c r="F2" s="618"/>
      <c r="G2" s="618"/>
      <c r="H2" s="618"/>
      <c r="I2" s="618"/>
      <c r="J2" s="618"/>
      <c r="K2" s="618"/>
      <c r="L2" s="618"/>
      <c r="M2" s="618"/>
      <c r="N2" s="618"/>
      <c r="O2" s="619"/>
    </row>
    <row r="3" spans="1:15" ht="15" customHeight="1" x14ac:dyDescent="0.2">
      <c r="A3" s="646" t="s">
        <v>3</v>
      </c>
      <c r="B3" s="647"/>
      <c r="C3" s="624">
        <f>+Summary!C4</f>
        <v>0</v>
      </c>
      <c r="D3" s="625"/>
      <c r="E3" s="78"/>
      <c r="F3" s="621" t="s">
        <v>35</v>
      </c>
      <c r="G3" s="614"/>
      <c r="H3" s="615"/>
      <c r="I3" s="90">
        <f>+Summary!K4:K4</f>
        <v>46296</v>
      </c>
      <c r="J3" s="90">
        <f>+Summary!L4</f>
        <v>46660</v>
      </c>
      <c r="K3" s="89"/>
      <c r="L3" s="36" t="s">
        <v>43</v>
      </c>
      <c r="M3" s="89"/>
      <c r="N3" s="89"/>
      <c r="O3" s="91">
        <f>+Summary!E5</f>
        <v>0</v>
      </c>
    </row>
    <row r="4" spans="1:15" ht="15" customHeight="1" x14ac:dyDescent="0.2">
      <c r="A4" s="654" t="s">
        <v>32</v>
      </c>
      <c r="B4" s="656" t="s">
        <v>33</v>
      </c>
      <c r="C4" s="593" t="s">
        <v>34</v>
      </c>
      <c r="D4" s="648"/>
      <c r="E4" s="656" t="s">
        <v>36</v>
      </c>
      <c r="F4" s="597" t="s">
        <v>42</v>
      </c>
      <c r="G4" s="599" t="s">
        <v>41</v>
      </c>
      <c r="H4" s="599"/>
      <c r="I4" s="599"/>
      <c r="J4" s="599"/>
      <c r="K4" s="97"/>
      <c r="L4" s="600" t="s">
        <v>44</v>
      </c>
      <c r="M4" s="600"/>
      <c r="N4" s="600"/>
      <c r="O4" s="601"/>
    </row>
    <row r="5" spans="1:15" ht="38.25" x14ac:dyDescent="0.2">
      <c r="A5" s="655"/>
      <c r="B5" s="657"/>
      <c r="C5" s="649"/>
      <c r="D5" s="650"/>
      <c r="E5" s="657"/>
      <c r="F5" s="658"/>
      <c r="G5" s="98" t="s">
        <v>37</v>
      </c>
      <c r="H5" s="98" t="s">
        <v>38</v>
      </c>
      <c r="I5" s="98" t="s">
        <v>39</v>
      </c>
      <c r="J5" s="98" t="s">
        <v>40</v>
      </c>
      <c r="K5" s="45"/>
      <c r="L5" s="98" t="s">
        <v>45</v>
      </c>
      <c r="M5" s="98" t="s">
        <v>46</v>
      </c>
      <c r="N5" s="98" t="s">
        <v>47</v>
      </c>
      <c r="O5" s="99" t="s">
        <v>48</v>
      </c>
    </row>
    <row r="6" spans="1:15" ht="31.7" customHeight="1" x14ac:dyDescent="0.2">
      <c r="A6" s="18" t="s">
        <v>22</v>
      </c>
      <c r="B6" s="10"/>
      <c r="C6" s="651" t="s">
        <v>119</v>
      </c>
      <c r="D6" s="652"/>
      <c r="E6" s="70"/>
      <c r="F6" s="48"/>
      <c r="G6" s="49"/>
      <c r="H6" s="49"/>
      <c r="I6" s="50"/>
      <c r="J6" s="51"/>
      <c r="K6" s="12"/>
      <c r="L6" s="48"/>
      <c r="M6" s="48"/>
      <c r="N6" s="12"/>
      <c r="O6" s="81"/>
    </row>
    <row r="7" spans="1:15" x14ac:dyDescent="0.2">
      <c r="A7" s="18"/>
      <c r="B7" s="15">
        <v>9</v>
      </c>
      <c r="C7" s="522" t="s">
        <v>1</v>
      </c>
      <c r="D7" s="527"/>
      <c r="E7" s="16">
        <v>8104</v>
      </c>
      <c r="F7" s="108">
        <v>62</v>
      </c>
      <c r="G7" s="34"/>
      <c r="H7" s="116">
        <f>ROUNDUP(+G7/12*Summary!$N$6,0)</f>
        <v>0</v>
      </c>
      <c r="I7" s="35"/>
      <c r="J7" s="31">
        <f>+I7-H7</f>
        <v>0</v>
      </c>
      <c r="K7" s="15"/>
      <c r="L7" s="9">
        <f>+$F7*G7</f>
        <v>0</v>
      </c>
      <c r="M7" s="9">
        <f>+F7*H7</f>
        <v>0</v>
      </c>
      <c r="N7" s="9">
        <f>+$F7*I7</f>
        <v>0</v>
      </c>
      <c r="O7" s="13">
        <f>+N7-M7</f>
        <v>0</v>
      </c>
    </row>
    <row r="8" spans="1:15" x14ac:dyDescent="0.2">
      <c r="A8" s="14"/>
      <c r="B8" s="15">
        <v>10</v>
      </c>
      <c r="C8" s="522" t="s">
        <v>16</v>
      </c>
      <c r="D8" s="527"/>
      <c r="E8" s="16">
        <v>8010</v>
      </c>
      <c r="F8" s="108"/>
      <c r="G8" s="34"/>
      <c r="H8" s="116">
        <f>ROUNDUP(+G8/12*Summary!$N$6,0)</f>
        <v>0</v>
      </c>
      <c r="I8" s="35"/>
      <c r="J8" s="31">
        <f>+I8-H8</f>
        <v>0</v>
      </c>
      <c r="K8" s="15"/>
      <c r="L8" s="9">
        <f>+$F8*G8</f>
        <v>0</v>
      </c>
      <c r="M8" s="9">
        <f>+F8*H8</f>
        <v>0</v>
      </c>
      <c r="N8" s="9">
        <f>+$F8*I8</f>
        <v>0</v>
      </c>
      <c r="O8" s="13">
        <f>+N8-M8</f>
        <v>0</v>
      </c>
    </row>
    <row r="9" spans="1:15" x14ac:dyDescent="0.2">
      <c r="A9" s="14"/>
      <c r="B9" s="15">
        <v>11</v>
      </c>
      <c r="C9" s="522" t="s">
        <v>8</v>
      </c>
      <c r="D9" s="527"/>
      <c r="E9" s="16">
        <v>6410</v>
      </c>
      <c r="F9" s="108">
        <v>4</v>
      </c>
      <c r="G9" s="34"/>
      <c r="H9" s="116">
        <f>ROUNDUP(+G9/12*Summary!$N$6,0)</f>
        <v>0</v>
      </c>
      <c r="I9" s="35"/>
      <c r="J9" s="31">
        <f>+I9-H9</f>
        <v>0</v>
      </c>
      <c r="K9" s="15"/>
      <c r="L9" s="9">
        <f>+$F9*G9</f>
        <v>0</v>
      </c>
      <c r="M9" s="9">
        <f>+F9*H9</f>
        <v>0</v>
      </c>
      <c r="N9" s="9">
        <f>+$F9*I9</f>
        <v>0</v>
      </c>
      <c r="O9" s="13">
        <f>+N9-M9</f>
        <v>0</v>
      </c>
    </row>
    <row r="10" spans="1:15" x14ac:dyDescent="0.2">
      <c r="A10" s="14"/>
      <c r="B10" s="15">
        <v>12</v>
      </c>
      <c r="C10" s="522" t="s">
        <v>9</v>
      </c>
      <c r="D10" s="527"/>
      <c r="E10" s="16">
        <v>7200</v>
      </c>
      <c r="F10" s="108">
        <v>28.81</v>
      </c>
      <c r="G10" s="34"/>
      <c r="H10" s="116">
        <f>ROUNDUP(+G10/12*Summary!$N$6,0)</f>
        <v>0</v>
      </c>
      <c r="I10" s="35"/>
      <c r="J10" s="31">
        <f>+I10-H10</f>
        <v>0</v>
      </c>
      <c r="K10" s="15"/>
      <c r="L10" s="9">
        <f>+$F10*G10</f>
        <v>0</v>
      </c>
      <c r="M10" s="9">
        <f>+F10*H10</f>
        <v>0</v>
      </c>
      <c r="N10" s="9">
        <f>+$F10*I10</f>
        <v>0</v>
      </c>
      <c r="O10" s="13">
        <f>+N10-M10</f>
        <v>0</v>
      </c>
    </row>
    <row r="11" spans="1:15" x14ac:dyDescent="0.2">
      <c r="A11" s="14"/>
      <c r="B11" s="15">
        <v>13</v>
      </c>
      <c r="C11" s="522" t="s">
        <v>10</v>
      </c>
      <c r="D11" s="527"/>
      <c r="E11" s="16"/>
      <c r="F11" s="108">
        <v>8.09</v>
      </c>
      <c r="G11" s="34"/>
      <c r="H11" s="116">
        <f>ROUNDUP(+G11/12*Summary!$N$6,0)</f>
        <v>0</v>
      </c>
      <c r="I11" s="35"/>
      <c r="J11" s="31">
        <f>+I11-H11</f>
        <v>0</v>
      </c>
      <c r="K11" s="15"/>
      <c r="L11" s="9">
        <f>+$F11*G11</f>
        <v>0</v>
      </c>
      <c r="M11" s="9">
        <f>+F11*H11</f>
        <v>0</v>
      </c>
      <c r="N11" s="9">
        <f>+$F11*I11</f>
        <v>0</v>
      </c>
      <c r="O11" s="13">
        <f>+N11-M11</f>
        <v>0</v>
      </c>
    </row>
    <row r="12" spans="1:15" x14ac:dyDescent="0.2">
      <c r="A12" s="14"/>
      <c r="B12" s="15"/>
      <c r="C12" s="508" t="s">
        <v>29</v>
      </c>
      <c r="D12" s="532"/>
      <c r="E12" s="16">
        <v>9800</v>
      </c>
      <c r="F12" s="154"/>
      <c r="G12" s="109"/>
      <c r="H12" s="23"/>
      <c r="I12" s="110"/>
      <c r="J12" s="111"/>
      <c r="K12" s="112"/>
      <c r="L12" s="113"/>
      <c r="M12" s="113"/>
      <c r="N12" s="113"/>
      <c r="O12" s="114"/>
    </row>
    <row r="13" spans="1:15" ht="15" customHeight="1" x14ac:dyDescent="0.2">
      <c r="A13" s="14"/>
      <c r="B13" s="15"/>
      <c r="C13" s="508" t="s">
        <v>28</v>
      </c>
      <c r="D13" s="532"/>
      <c r="E13" s="16">
        <v>9411</v>
      </c>
      <c r="F13" s="154"/>
      <c r="G13" s="109"/>
      <c r="H13" s="23"/>
      <c r="I13" s="110"/>
      <c r="J13" s="111"/>
      <c r="K13" s="112"/>
      <c r="L13" s="113"/>
      <c r="M13" s="113"/>
      <c r="N13" s="113"/>
      <c r="O13" s="114"/>
    </row>
    <row r="14" spans="1:15" x14ac:dyDescent="0.2">
      <c r="A14" s="14"/>
      <c r="B14" s="15">
        <v>18</v>
      </c>
      <c r="C14" s="522" t="s">
        <v>84</v>
      </c>
      <c r="D14" s="527"/>
      <c r="E14" s="16">
        <v>2661</v>
      </c>
      <c r="F14" s="108">
        <v>3.45</v>
      </c>
      <c r="G14" s="34"/>
      <c r="H14" s="116">
        <f>ROUNDUP(+G14/12*Summary!$N$6,0)</f>
        <v>0</v>
      </c>
      <c r="I14" s="35"/>
      <c r="J14" s="31">
        <f>+I14-H14</f>
        <v>0</v>
      </c>
      <c r="K14" s="15"/>
      <c r="L14" s="9">
        <f>+$F14*G14</f>
        <v>0</v>
      </c>
      <c r="M14" s="9">
        <f>+F14*H14</f>
        <v>0</v>
      </c>
      <c r="N14" s="9">
        <f>+$F14*I14</f>
        <v>0</v>
      </c>
      <c r="O14" s="13">
        <f>+N14-M14</f>
        <v>0</v>
      </c>
    </row>
    <row r="15" spans="1:15" x14ac:dyDescent="0.2">
      <c r="A15" s="14"/>
      <c r="B15" s="15">
        <v>19</v>
      </c>
      <c r="C15" s="522" t="s">
        <v>17</v>
      </c>
      <c r="D15" s="527"/>
      <c r="E15" s="16">
        <v>6600</v>
      </c>
      <c r="F15" s="108">
        <v>0</v>
      </c>
      <c r="G15" s="34"/>
      <c r="H15" s="116">
        <f>ROUNDUP(+G15/12*Summary!$N$6,0)</f>
        <v>0</v>
      </c>
      <c r="I15" s="35"/>
      <c r="J15" s="31">
        <f t="shared" ref="J15:J20" si="0">+I15-H15</f>
        <v>0</v>
      </c>
      <c r="K15" s="15"/>
      <c r="L15" s="9">
        <f t="shared" ref="L15:L20" si="1">+$F15*G15</f>
        <v>0</v>
      </c>
      <c r="M15" s="9">
        <f t="shared" ref="M15:M20" si="2">+F15*H15</f>
        <v>0</v>
      </c>
      <c r="N15" s="9">
        <f t="shared" ref="N15:N20" si="3">+$F15*I15</f>
        <v>0</v>
      </c>
      <c r="O15" s="13">
        <f t="shared" ref="O15:O20" si="4">+N15-M15</f>
        <v>0</v>
      </c>
    </row>
    <row r="16" spans="1:15" x14ac:dyDescent="0.2">
      <c r="A16" s="14"/>
      <c r="B16" s="15">
        <v>20</v>
      </c>
      <c r="C16" s="522" t="s">
        <v>11</v>
      </c>
      <c r="D16" s="527"/>
      <c r="E16" s="16">
        <v>6810</v>
      </c>
      <c r="F16" s="108">
        <v>0</v>
      </c>
      <c r="G16" s="34"/>
      <c r="H16" s="116">
        <f>ROUNDUP(+G16/12*Summary!$N$6,0)</f>
        <v>0</v>
      </c>
      <c r="I16" s="35"/>
      <c r="J16" s="31">
        <f t="shared" si="0"/>
        <v>0</v>
      </c>
      <c r="K16" s="15"/>
      <c r="L16" s="9">
        <f t="shared" si="1"/>
        <v>0</v>
      </c>
      <c r="M16" s="9">
        <f t="shared" si="2"/>
        <v>0</v>
      </c>
      <c r="N16" s="9">
        <f t="shared" si="3"/>
        <v>0</v>
      </c>
      <c r="O16" s="13">
        <f t="shared" si="4"/>
        <v>0</v>
      </c>
    </row>
    <row r="17" spans="1:15" x14ac:dyDescent="0.2">
      <c r="A17" s="14"/>
      <c r="B17" s="15">
        <v>21</v>
      </c>
      <c r="C17" s="522" t="s">
        <v>15</v>
      </c>
      <c r="D17" s="527"/>
      <c r="E17" s="16">
        <v>7500</v>
      </c>
      <c r="F17" s="108">
        <v>2.66</v>
      </c>
      <c r="G17" s="34"/>
      <c r="H17" s="116">
        <f>ROUNDUP(+G17/12*Summary!$N$6,0)</f>
        <v>0</v>
      </c>
      <c r="I17" s="35"/>
      <c r="J17" s="31">
        <f t="shared" si="0"/>
        <v>0</v>
      </c>
      <c r="K17" s="15"/>
      <c r="L17" s="9">
        <f t="shared" si="1"/>
        <v>0</v>
      </c>
      <c r="M17" s="9">
        <f t="shared" si="2"/>
        <v>0</v>
      </c>
      <c r="N17" s="9">
        <f t="shared" si="3"/>
        <v>0</v>
      </c>
      <c r="O17" s="13">
        <f t="shared" si="4"/>
        <v>0</v>
      </c>
    </row>
    <row r="18" spans="1:15" x14ac:dyDescent="0.2">
      <c r="A18" s="14"/>
      <c r="B18" s="15">
        <v>29</v>
      </c>
      <c r="C18" s="522" t="s">
        <v>12</v>
      </c>
      <c r="D18" s="527"/>
      <c r="E18" s="16">
        <v>7420</v>
      </c>
      <c r="F18" s="108">
        <v>8.93</v>
      </c>
      <c r="G18" s="34"/>
      <c r="H18" s="116">
        <f>ROUNDUP(+G18/12*Summary!$N$6,0)</f>
        <v>0</v>
      </c>
      <c r="I18" s="35"/>
      <c r="J18" s="31">
        <f t="shared" si="0"/>
        <v>0</v>
      </c>
      <c r="K18" s="15"/>
      <c r="L18" s="9">
        <f t="shared" si="1"/>
        <v>0</v>
      </c>
      <c r="M18" s="9">
        <f t="shared" si="2"/>
        <v>0</v>
      </c>
      <c r="N18" s="9">
        <f t="shared" si="3"/>
        <v>0</v>
      </c>
      <c r="O18" s="13">
        <f t="shared" si="4"/>
        <v>0</v>
      </c>
    </row>
    <row r="19" spans="1:15" x14ac:dyDescent="0.2">
      <c r="A19" s="14"/>
      <c r="B19" s="15">
        <v>30</v>
      </c>
      <c r="C19" s="522" t="s">
        <v>13</v>
      </c>
      <c r="D19" s="527"/>
      <c r="E19" s="16">
        <v>6310</v>
      </c>
      <c r="F19" s="108">
        <v>0</v>
      </c>
      <c r="G19" s="34"/>
      <c r="H19" s="116">
        <f>ROUNDUP(+G19/12*Summary!$N$6,0)</f>
        <v>0</v>
      </c>
      <c r="I19" s="35"/>
      <c r="J19" s="31">
        <f t="shared" si="0"/>
        <v>0</v>
      </c>
      <c r="K19" s="15"/>
      <c r="L19" s="9">
        <f t="shared" si="1"/>
        <v>0</v>
      </c>
      <c r="M19" s="9">
        <f t="shared" si="2"/>
        <v>0</v>
      </c>
      <c r="N19" s="9">
        <f t="shared" si="3"/>
        <v>0</v>
      </c>
      <c r="O19" s="13">
        <f t="shared" si="4"/>
        <v>0</v>
      </c>
    </row>
    <row r="20" spans="1:15" x14ac:dyDescent="0.2">
      <c r="A20" s="14"/>
      <c r="B20" s="15">
        <v>31</v>
      </c>
      <c r="C20" s="522" t="s">
        <v>14</v>
      </c>
      <c r="D20" s="527"/>
      <c r="E20" s="16">
        <v>6210</v>
      </c>
      <c r="F20" s="108">
        <v>11.04</v>
      </c>
      <c r="G20" s="34"/>
      <c r="H20" s="116">
        <f>ROUNDUP(+G20/12*Summary!$N$6,0)</f>
        <v>0</v>
      </c>
      <c r="I20" s="35"/>
      <c r="J20" s="31">
        <f t="shared" si="0"/>
        <v>0</v>
      </c>
      <c r="K20" s="15"/>
      <c r="L20" s="9">
        <f t="shared" si="1"/>
        <v>0</v>
      </c>
      <c r="M20" s="9">
        <f t="shared" si="2"/>
        <v>0</v>
      </c>
      <c r="N20" s="9">
        <f t="shared" si="3"/>
        <v>0</v>
      </c>
      <c r="O20" s="13">
        <f t="shared" si="4"/>
        <v>0</v>
      </c>
    </row>
    <row r="21" spans="1:15" x14ac:dyDescent="0.2">
      <c r="A21" s="53"/>
      <c r="B21" s="11"/>
      <c r="C21" s="537" t="s">
        <v>0</v>
      </c>
      <c r="D21" s="563"/>
      <c r="E21" s="8"/>
      <c r="F21" s="8"/>
      <c r="G21" s="31">
        <f>SUM(G7:G20)</f>
        <v>0</v>
      </c>
      <c r="H21" s="31">
        <f>SUM(H7:H20)</f>
        <v>0</v>
      </c>
      <c r="I21" s="31">
        <f>SUM(I7:I20)</f>
        <v>0</v>
      </c>
      <c r="J21" s="31">
        <f>+I21-H21</f>
        <v>0</v>
      </c>
      <c r="K21" s="52"/>
      <c r="L21" s="9">
        <f>SUM(L7:L20)</f>
        <v>0</v>
      </c>
      <c r="M21" s="9">
        <f>SUM(M7:M20)</f>
        <v>0</v>
      </c>
      <c r="N21" s="9">
        <f>SUM(N7:N20)</f>
        <v>0</v>
      </c>
      <c r="O21" s="13">
        <f>+N21-M21</f>
        <v>0</v>
      </c>
    </row>
    <row r="22" spans="1:15" ht="15.75" thickBot="1" x14ac:dyDescent="0.25">
      <c r="A22" s="54"/>
      <c r="B22" s="55"/>
      <c r="C22" s="578" t="s">
        <v>2</v>
      </c>
      <c r="D22" s="653"/>
      <c r="E22" s="8"/>
      <c r="F22" s="82"/>
      <c r="G22" s="56">
        <f t="shared" ref="G22:N22" si="5">+$F22*G21</f>
        <v>0</v>
      </c>
      <c r="H22" s="56">
        <f t="shared" si="5"/>
        <v>0</v>
      </c>
      <c r="I22" s="56">
        <f t="shared" si="5"/>
        <v>0</v>
      </c>
      <c r="J22" s="56">
        <f t="shared" si="5"/>
        <v>0</v>
      </c>
      <c r="K22" s="57">
        <f t="shared" si="5"/>
        <v>0</v>
      </c>
      <c r="L22" s="57">
        <f t="shared" si="5"/>
        <v>0</v>
      </c>
      <c r="M22" s="57">
        <f t="shared" si="5"/>
        <v>0</v>
      </c>
      <c r="N22" s="58">
        <f t="shared" si="5"/>
        <v>0</v>
      </c>
      <c r="O22" s="84">
        <f>+N22-M22</f>
        <v>0</v>
      </c>
    </row>
  </sheetData>
  <customSheetViews>
    <customSheetView guid="{D350A5C5-FC5A-4302-A794-33EF2B0B7E8B}" showPageBreaks="1" printArea="1" view="pageBreakPreview" showRuler="0">
      <pane ySplit="5" topLeftCell="A6" activePane="bottomLeft" state="frozen"/>
      <selection pane="bottomLeft" activeCell="J3" sqref="J3"/>
      <pageMargins left="0.5" right="0.5" top="0.75" bottom="1" header="0.25" footer="0.5"/>
      <printOptions horizontalCentered="1"/>
      <pageSetup scale="68" orientation="portrait" r:id="rId1"/>
      <headerFooter alignWithMargins="0">
        <oddHeader>&amp;R&amp;"Arial Narrow,Bold"POE SCHEDULE B 
SENIORS FORM</oddHeader>
      </headerFooter>
    </customSheetView>
  </customSheetViews>
  <mergeCells count="29">
    <mergeCell ref="A1:O1"/>
    <mergeCell ref="C11:D11"/>
    <mergeCell ref="C22:D22"/>
    <mergeCell ref="C12:D12"/>
    <mergeCell ref="C13:D13"/>
    <mergeCell ref="C16:D16"/>
    <mergeCell ref="C20:D20"/>
    <mergeCell ref="C21:D21"/>
    <mergeCell ref="C14:D14"/>
    <mergeCell ref="L4:O4"/>
    <mergeCell ref="A2:O2"/>
    <mergeCell ref="A4:A5"/>
    <mergeCell ref="B4:B5"/>
    <mergeCell ref="E4:E5"/>
    <mergeCell ref="F4:F5"/>
    <mergeCell ref="G4:J4"/>
    <mergeCell ref="C3:D3"/>
    <mergeCell ref="F3:H3"/>
    <mergeCell ref="A3:B3"/>
    <mergeCell ref="C19:D19"/>
    <mergeCell ref="C17:D17"/>
    <mergeCell ref="C18:D18"/>
    <mergeCell ref="C4:D5"/>
    <mergeCell ref="C6:D6"/>
    <mergeCell ref="C7:D7"/>
    <mergeCell ref="C8:D8"/>
    <mergeCell ref="C9:D9"/>
    <mergeCell ref="C10:D10"/>
    <mergeCell ref="C15:D15"/>
  </mergeCells>
  <phoneticPr fontId="1" type="noConversion"/>
  <printOptions horizontalCentered="1"/>
  <pageMargins left="0.5" right="0.5" top="0.75" bottom="1" header="0.25" footer="0.5"/>
  <pageSetup scale="65" orientation="portrait" r:id="rId2"/>
  <headerFooter alignWithMargins="0">
    <oddHeader>&amp;R&amp;"Arial Narrow,Bold"POE SCHEDULE B 
SENIORS FORM</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4"/>
  <sheetViews>
    <sheetView showRuler="0" view="pageBreakPreview" zoomScaleNormal="100" zoomScaleSheetLayoutView="75" workbookViewId="0">
      <pane ySplit="5" topLeftCell="A6" activePane="bottomLeft" state="frozen"/>
      <selection pane="bottomLeft" activeCell="L3" sqref="L3"/>
    </sheetView>
  </sheetViews>
  <sheetFormatPr defaultRowHeight="15" x14ac:dyDescent="0.2"/>
  <cols>
    <col min="1" max="2" width="5.77734375" customWidth="1"/>
    <col min="3" max="3" width="4.77734375" customWidth="1"/>
    <col min="4" max="4" width="32.6640625" customWidth="1"/>
    <col min="5" max="5" width="4.77734375" customWidth="1"/>
    <col min="6" max="6" width="6.77734375" customWidth="1"/>
    <col min="7" max="7" width="7.44140625" customWidth="1"/>
    <col min="8" max="8" width="7.109375" customWidth="1"/>
    <col min="9" max="9" width="7.21875" customWidth="1"/>
    <col min="10" max="10" width="6.77734375" customWidth="1"/>
    <col min="11" max="11" width="0.77734375" customWidth="1"/>
    <col min="12" max="12" width="7.77734375" customWidth="1"/>
    <col min="13" max="13" width="8.109375" customWidth="1"/>
    <col min="14" max="14" width="8.33203125" customWidth="1"/>
    <col min="15" max="15" width="7.77734375" customWidth="1"/>
  </cols>
  <sheetData>
    <row r="1" spans="1:15" ht="20.25" x14ac:dyDescent="0.3">
      <c r="A1" s="581" t="s">
        <v>120</v>
      </c>
      <c r="B1" s="581"/>
      <c r="C1" s="581"/>
      <c r="D1" s="581"/>
      <c r="E1" s="581"/>
      <c r="F1" s="581"/>
      <c r="G1" s="581"/>
      <c r="H1" s="581"/>
      <c r="I1" s="581"/>
      <c r="J1" s="581"/>
      <c r="K1" s="581"/>
      <c r="L1" s="581"/>
      <c r="M1" s="581"/>
      <c r="N1" s="581"/>
      <c r="O1" s="581"/>
    </row>
    <row r="2" spans="1:15" ht="20.25" x14ac:dyDescent="0.3">
      <c r="A2" s="616" t="s">
        <v>30</v>
      </c>
      <c r="B2" s="618"/>
      <c r="C2" s="618"/>
      <c r="D2" s="618"/>
      <c r="E2" s="618"/>
      <c r="F2" s="618"/>
      <c r="G2" s="618"/>
      <c r="H2" s="618"/>
      <c r="I2" s="618"/>
      <c r="J2" s="618"/>
      <c r="K2" s="618"/>
      <c r="L2" s="618"/>
      <c r="M2" s="618"/>
      <c r="N2" s="618"/>
      <c r="O2" s="619"/>
    </row>
    <row r="3" spans="1:15" s="2" customFormat="1" x14ac:dyDescent="0.2">
      <c r="A3" s="666" t="s">
        <v>3</v>
      </c>
      <c r="B3" s="667"/>
      <c r="C3" s="624">
        <f>+Summary!C4</f>
        <v>0</v>
      </c>
      <c r="D3" s="625"/>
      <c r="E3" s="88"/>
      <c r="F3" s="663" t="s">
        <v>35</v>
      </c>
      <c r="G3" s="664"/>
      <c r="H3" s="665"/>
      <c r="I3" s="90">
        <f>+Summary!K4</f>
        <v>46296</v>
      </c>
      <c r="J3" s="90">
        <f>+Summary!L4</f>
        <v>46660</v>
      </c>
      <c r="K3" s="89"/>
      <c r="L3" s="36" t="s">
        <v>43</v>
      </c>
      <c r="M3" s="89"/>
      <c r="N3" s="89"/>
      <c r="O3" s="91">
        <f>+Summary!E5</f>
        <v>0</v>
      </c>
    </row>
    <row r="4" spans="1:15" ht="15" customHeight="1" x14ac:dyDescent="0.2">
      <c r="A4" s="654" t="s">
        <v>32</v>
      </c>
      <c r="B4" s="656" t="s">
        <v>33</v>
      </c>
      <c r="C4" s="593" t="s">
        <v>34</v>
      </c>
      <c r="D4" s="648"/>
      <c r="E4" s="656" t="s">
        <v>36</v>
      </c>
      <c r="F4" s="597" t="s">
        <v>42</v>
      </c>
      <c r="G4" s="599" t="s">
        <v>41</v>
      </c>
      <c r="H4" s="599"/>
      <c r="I4" s="599"/>
      <c r="J4" s="599"/>
      <c r="K4" s="97"/>
      <c r="L4" s="600" t="s">
        <v>44</v>
      </c>
      <c r="M4" s="600"/>
      <c r="N4" s="600"/>
      <c r="O4" s="601"/>
    </row>
    <row r="5" spans="1:15" ht="38.25" x14ac:dyDescent="0.2">
      <c r="A5" s="655"/>
      <c r="B5" s="657"/>
      <c r="C5" s="649"/>
      <c r="D5" s="650"/>
      <c r="E5" s="657"/>
      <c r="F5" s="658"/>
      <c r="G5" s="98" t="s">
        <v>37</v>
      </c>
      <c r="H5" s="98" t="s">
        <v>38</v>
      </c>
      <c r="I5" s="98" t="s">
        <v>39</v>
      </c>
      <c r="J5" s="98" t="s">
        <v>40</v>
      </c>
      <c r="K5" s="45"/>
      <c r="L5" s="98" t="s">
        <v>45</v>
      </c>
      <c r="M5" s="98" t="s">
        <v>46</v>
      </c>
      <c r="N5" s="98" t="s">
        <v>47</v>
      </c>
      <c r="O5" s="99" t="s">
        <v>48</v>
      </c>
    </row>
    <row r="6" spans="1:15" x14ac:dyDescent="0.2">
      <c r="A6" s="59"/>
      <c r="B6" s="659" t="s">
        <v>25</v>
      </c>
      <c r="C6" s="659"/>
      <c r="D6" s="659"/>
      <c r="E6" s="71"/>
      <c r="F6" s="60"/>
      <c r="G6" s="61"/>
      <c r="H6" s="61"/>
      <c r="I6" s="60"/>
      <c r="J6" s="62"/>
      <c r="K6" s="63"/>
      <c r="L6" s="64"/>
      <c r="M6" s="64"/>
      <c r="N6" s="63"/>
      <c r="O6" s="80"/>
    </row>
    <row r="7" spans="1:15" ht="30.75" customHeight="1" x14ac:dyDescent="0.2">
      <c r="A7" s="14" t="s">
        <v>24</v>
      </c>
      <c r="B7" s="15"/>
      <c r="C7" s="536" t="s">
        <v>77</v>
      </c>
      <c r="D7" s="521"/>
      <c r="E7" s="70"/>
      <c r="F7" s="48"/>
      <c r="G7" s="49"/>
      <c r="H7" s="49"/>
      <c r="I7" s="50"/>
      <c r="J7" s="51"/>
      <c r="K7" s="12"/>
      <c r="L7" s="48"/>
      <c r="M7" s="48"/>
      <c r="N7" s="12"/>
      <c r="O7" s="81"/>
    </row>
    <row r="8" spans="1:15" x14ac:dyDescent="0.2">
      <c r="A8" s="18"/>
      <c r="B8" s="15">
        <v>64</v>
      </c>
      <c r="C8" s="644" t="s">
        <v>68</v>
      </c>
      <c r="D8" s="660"/>
      <c r="E8" s="125">
        <v>7921</v>
      </c>
      <c r="F8" s="155">
        <v>100</v>
      </c>
      <c r="G8" s="118"/>
      <c r="H8" s="116">
        <f>ROUNDUP(+G8/12*Summary!$N$6,0)</f>
        <v>0</v>
      </c>
      <c r="I8" s="119"/>
      <c r="J8" s="120">
        <f>+I8-H8</f>
        <v>0</v>
      </c>
      <c r="K8" s="116"/>
      <c r="L8" s="46">
        <f>+$F8*G8</f>
        <v>0</v>
      </c>
      <c r="M8" s="46">
        <f>+F8*H8</f>
        <v>0</v>
      </c>
      <c r="N8" s="46">
        <f>+$F8*I8</f>
        <v>0</v>
      </c>
      <c r="O8" s="47">
        <f>+N8-M8</f>
        <v>0</v>
      </c>
    </row>
    <row r="9" spans="1:15" x14ac:dyDescent="0.2">
      <c r="A9" s="14"/>
      <c r="B9" s="15">
        <v>65</v>
      </c>
      <c r="C9" s="644" t="s">
        <v>69</v>
      </c>
      <c r="D9" s="660"/>
      <c r="E9" s="134"/>
      <c r="F9" s="155">
        <v>35</v>
      </c>
      <c r="G9" s="118"/>
      <c r="H9" s="116">
        <f>ROUNDUP(+G9/12*Summary!$N$6,0)</f>
        <v>0</v>
      </c>
      <c r="I9" s="119"/>
      <c r="J9" s="120">
        <f>+I9-H9</f>
        <v>0</v>
      </c>
      <c r="K9" s="116"/>
      <c r="L9" s="46">
        <f>+$F9*G9</f>
        <v>0</v>
      </c>
      <c r="M9" s="46">
        <f>+F9*H9</f>
        <v>0</v>
      </c>
      <c r="N9" s="46">
        <f>+$F9*I9</f>
        <v>0</v>
      </c>
      <c r="O9" s="47">
        <f>+N9-M9</f>
        <v>0</v>
      </c>
    </row>
    <row r="10" spans="1:15" x14ac:dyDescent="0.2">
      <c r="A10" s="14"/>
      <c r="B10" s="15"/>
      <c r="C10" s="661" t="s">
        <v>78</v>
      </c>
      <c r="D10" s="662"/>
      <c r="E10" s="125">
        <v>7924</v>
      </c>
      <c r="F10" s="156"/>
      <c r="G10" s="135"/>
      <c r="H10" s="136"/>
      <c r="I10" s="136"/>
      <c r="J10" s="135"/>
      <c r="K10" s="136"/>
      <c r="L10" s="137"/>
      <c r="M10" s="137"/>
      <c r="N10" s="137"/>
      <c r="O10" s="138"/>
    </row>
    <row r="11" spans="1:15" x14ac:dyDescent="0.2">
      <c r="A11" s="14"/>
      <c r="B11" s="15"/>
      <c r="C11" s="661" t="s">
        <v>70</v>
      </c>
      <c r="D11" s="662"/>
      <c r="E11" s="125">
        <v>7927</v>
      </c>
      <c r="F11" s="157"/>
      <c r="G11" s="140"/>
      <c r="H11" s="141"/>
      <c r="I11" s="141"/>
      <c r="J11" s="140"/>
      <c r="K11" s="141"/>
      <c r="L11" s="142"/>
      <c r="M11" s="142"/>
      <c r="N11" s="142"/>
      <c r="O11" s="143"/>
    </row>
    <row r="12" spans="1:15" x14ac:dyDescent="0.2">
      <c r="A12" s="14"/>
      <c r="B12" s="15"/>
      <c r="C12" s="661" t="s">
        <v>83</v>
      </c>
      <c r="D12" s="662"/>
      <c r="E12" s="125">
        <v>7928</v>
      </c>
      <c r="F12" s="157"/>
      <c r="G12" s="140"/>
      <c r="H12" s="141"/>
      <c r="I12" s="141"/>
      <c r="J12" s="140"/>
      <c r="K12" s="141"/>
      <c r="L12" s="142"/>
      <c r="M12" s="142"/>
      <c r="N12" s="142"/>
      <c r="O12" s="143"/>
    </row>
    <row r="13" spans="1:15" ht="15" customHeight="1" x14ac:dyDescent="0.2">
      <c r="A13" s="14"/>
      <c r="B13" s="15"/>
      <c r="C13" s="661" t="s">
        <v>71</v>
      </c>
      <c r="D13" s="662"/>
      <c r="E13" s="125">
        <v>7929</v>
      </c>
      <c r="F13" s="158"/>
      <c r="G13" s="145"/>
      <c r="H13" s="146"/>
      <c r="I13" s="146"/>
      <c r="J13" s="145"/>
      <c r="K13" s="146"/>
      <c r="L13" s="147"/>
      <c r="M13" s="147"/>
      <c r="N13" s="147"/>
      <c r="O13" s="148"/>
    </row>
    <row r="14" spans="1:15" x14ac:dyDescent="0.2">
      <c r="A14" s="14"/>
      <c r="B14" s="15">
        <v>66</v>
      </c>
      <c r="C14" s="644" t="s">
        <v>72</v>
      </c>
      <c r="D14" s="660"/>
      <c r="E14" s="125">
        <v>7926</v>
      </c>
      <c r="F14" s="155">
        <v>50</v>
      </c>
      <c r="G14" s="118"/>
      <c r="H14" s="116">
        <f>ROUNDUP(+G14/12*Summary!$N$6,0)</f>
        <v>0</v>
      </c>
      <c r="I14" s="119"/>
      <c r="J14" s="120">
        <f>+I14-H14</f>
        <v>0</v>
      </c>
      <c r="K14" s="116"/>
      <c r="L14" s="46">
        <f>+$F14*G14</f>
        <v>0</v>
      </c>
      <c r="M14" s="46">
        <f>+F14*H14</f>
        <v>0</v>
      </c>
      <c r="N14" s="46">
        <f>+$F14*I14</f>
        <v>0</v>
      </c>
      <c r="O14" s="47">
        <f>+N14-M14</f>
        <v>0</v>
      </c>
    </row>
    <row r="15" spans="1:15" x14ac:dyDescent="0.2">
      <c r="A15" s="14"/>
      <c r="B15" s="15">
        <v>67</v>
      </c>
      <c r="C15" s="644" t="s">
        <v>79</v>
      </c>
      <c r="D15" s="660"/>
      <c r="E15" s="125">
        <v>7931</v>
      </c>
      <c r="F15" s="155">
        <v>30</v>
      </c>
      <c r="G15" s="118"/>
      <c r="H15" s="116">
        <f>ROUNDUP(+G15/12*Summary!$N$6,0)</f>
        <v>0</v>
      </c>
      <c r="I15" s="119"/>
      <c r="J15" s="120">
        <f>+I15-H15</f>
        <v>0</v>
      </c>
      <c r="K15" s="116"/>
      <c r="L15" s="46">
        <f>+$F15*G15</f>
        <v>0</v>
      </c>
      <c r="M15" s="46">
        <f>+F15*H15</f>
        <v>0</v>
      </c>
      <c r="N15" s="46">
        <f>+$F15*I15</f>
        <v>0</v>
      </c>
      <c r="O15" s="47">
        <f>+N15-M15</f>
        <v>0</v>
      </c>
    </row>
    <row r="16" spans="1:15" x14ac:dyDescent="0.2">
      <c r="A16" s="14"/>
      <c r="B16" s="15">
        <v>68</v>
      </c>
      <c r="C16" s="644" t="s">
        <v>73</v>
      </c>
      <c r="D16" s="660"/>
      <c r="E16" s="125">
        <v>7942</v>
      </c>
      <c r="F16" s="155">
        <v>50</v>
      </c>
      <c r="G16" s="118"/>
      <c r="H16" s="116">
        <f>ROUNDUP(+G16/12*Summary!$N$6,0)</f>
        <v>0</v>
      </c>
      <c r="I16" s="119"/>
      <c r="J16" s="120">
        <f>+I16-H16</f>
        <v>0</v>
      </c>
      <c r="K16" s="116"/>
      <c r="L16" s="46">
        <f>+$F16*G16</f>
        <v>0</v>
      </c>
      <c r="M16" s="46">
        <f>+F16*H16</f>
        <v>0</v>
      </c>
      <c r="N16" s="46">
        <f>+$F16*I16</f>
        <v>0</v>
      </c>
      <c r="O16" s="47">
        <f>+N16-M16</f>
        <v>0</v>
      </c>
    </row>
    <row r="17" spans="1:15" x14ac:dyDescent="0.2">
      <c r="A17" s="14"/>
      <c r="B17" s="15">
        <v>69</v>
      </c>
      <c r="C17" s="644" t="s">
        <v>74</v>
      </c>
      <c r="D17" s="660"/>
      <c r="E17" s="134"/>
      <c r="F17" s="155">
        <v>20</v>
      </c>
      <c r="G17" s="118"/>
      <c r="H17" s="116">
        <f>ROUNDUP(+G17/12*Summary!$N$6,0)</f>
        <v>0</v>
      </c>
      <c r="I17" s="119"/>
      <c r="J17" s="120">
        <f>+I17-H17</f>
        <v>0</v>
      </c>
      <c r="K17" s="116"/>
      <c r="L17" s="46">
        <f>+$F17*G17</f>
        <v>0</v>
      </c>
      <c r="M17" s="46">
        <f>+F17*H17</f>
        <v>0</v>
      </c>
      <c r="N17" s="46">
        <f>+$F17*I17</f>
        <v>0</v>
      </c>
      <c r="O17" s="47">
        <f>+N17-M17</f>
        <v>0</v>
      </c>
    </row>
    <row r="18" spans="1:15" x14ac:dyDescent="0.2">
      <c r="A18" s="14"/>
      <c r="B18" s="15"/>
      <c r="C18" s="661" t="s">
        <v>75</v>
      </c>
      <c r="D18" s="662"/>
      <c r="E18" s="125">
        <v>7930</v>
      </c>
      <c r="F18" s="134"/>
      <c r="G18" s="135"/>
      <c r="H18" s="136"/>
      <c r="I18" s="136"/>
      <c r="J18" s="135"/>
      <c r="K18" s="136"/>
      <c r="L18" s="137"/>
      <c r="M18" s="137"/>
      <c r="N18" s="137"/>
      <c r="O18" s="138"/>
    </row>
    <row r="19" spans="1:15" x14ac:dyDescent="0.2">
      <c r="A19" s="14"/>
      <c r="B19" s="15"/>
      <c r="C19" s="661" t="s">
        <v>80</v>
      </c>
      <c r="D19" s="662"/>
      <c r="E19" s="125">
        <v>7925</v>
      </c>
      <c r="F19" s="139"/>
      <c r="G19" s="140"/>
      <c r="H19" s="141"/>
      <c r="I19" s="141"/>
      <c r="J19" s="140"/>
      <c r="K19" s="141"/>
      <c r="L19" s="142"/>
      <c r="M19" s="142"/>
      <c r="N19" s="142"/>
      <c r="O19" s="143"/>
    </row>
    <row r="20" spans="1:15" x14ac:dyDescent="0.2">
      <c r="A20" s="14"/>
      <c r="B20" s="15"/>
      <c r="C20" s="661" t="s">
        <v>81</v>
      </c>
      <c r="D20" s="662"/>
      <c r="E20" s="125">
        <v>7943</v>
      </c>
      <c r="F20" s="139"/>
      <c r="G20" s="140"/>
      <c r="H20" s="141"/>
      <c r="I20" s="141"/>
      <c r="J20" s="140"/>
      <c r="K20" s="141"/>
      <c r="L20" s="142"/>
      <c r="M20" s="142"/>
      <c r="N20" s="142"/>
      <c r="O20" s="143"/>
    </row>
    <row r="21" spans="1:15" x14ac:dyDescent="0.2">
      <c r="A21" s="14"/>
      <c r="B21" s="15"/>
      <c r="C21" s="661" t="s">
        <v>76</v>
      </c>
      <c r="D21" s="662"/>
      <c r="E21" s="125">
        <v>7944</v>
      </c>
      <c r="F21" s="139"/>
      <c r="G21" s="140"/>
      <c r="H21" s="141"/>
      <c r="I21" s="141"/>
      <c r="J21" s="140"/>
      <c r="K21" s="141"/>
      <c r="L21" s="142"/>
      <c r="M21" s="142"/>
      <c r="N21" s="142"/>
      <c r="O21" s="143"/>
    </row>
    <row r="22" spans="1:15" ht="15" customHeight="1" x14ac:dyDescent="0.2">
      <c r="A22" s="14"/>
      <c r="B22" s="15"/>
      <c r="C22" s="661" t="s">
        <v>82</v>
      </c>
      <c r="D22" s="662"/>
      <c r="E22" s="125">
        <v>7922</v>
      </c>
      <c r="F22" s="144"/>
      <c r="G22" s="145"/>
      <c r="H22" s="146"/>
      <c r="I22" s="146"/>
      <c r="J22" s="145"/>
      <c r="K22" s="146"/>
      <c r="L22" s="147"/>
      <c r="M22" s="147"/>
      <c r="N22" s="147"/>
      <c r="O22" s="148"/>
    </row>
    <row r="23" spans="1:15" x14ac:dyDescent="0.2">
      <c r="A23" s="53"/>
      <c r="B23" s="11"/>
      <c r="C23" s="537" t="s">
        <v>0</v>
      </c>
      <c r="D23" s="563"/>
      <c r="E23" s="123"/>
      <c r="F23" s="123"/>
      <c r="G23" s="120">
        <f>SUM(G8:G22)</f>
        <v>0</v>
      </c>
      <c r="H23" s="120">
        <f>SUM(H8:H22)</f>
        <v>0</v>
      </c>
      <c r="I23" s="120">
        <f>SUM(I8:I22)</f>
        <v>0</v>
      </c>
      <c r="J23" s="120">
        <f>+I23-H23</f>
        <v>0</v>
      </c>
      <c r="K23" s="116"/>
      <c r="L23" s="46">
        <f>SUM(L8:L22)</f>
        <v>0</v>
      </c>
      <c r="M23" s="46">
        <f>SUM(M8:M22)</f>
        <v>0</v>
      </c>
      <c r="N23" s="46">
        <f>SUM(N8:N22)</f>
        <v>0</v>
      </c>
      <c r="O23" s="46">
        <f>N23-M23</f>
        <v>0</v>
      </c>
    </row>
    <row r="24" spans="1:15" ht="15.75" thickBot="1" x14ac:dyDescent="0.25">
      <c r="A24" s="54"/>
      <c r="B24" s="55"/>
      <c r="C24" s="578" t="s">
        <v>2</v>
      </c>
      <c r="D24" s="653"/>
      <c r="E24" s="123"/>
      <c r="F24" s="149"/>
      <c r="G24" s="150">
        <f t="shared" ref="G24:N24" si="0">+$F24*G23</f>
        <v>0</v>
      </c>
      <c r="H24" s="150">
        <f t="shared" si="0"/>
        <v>0</v>
      </c>
      <c r="I24" s="150">
        <f t="shared" si="0"/>
        <v>0</v>
      </c>
      <c r="J24" s="150">
        <f>+I24-H24</f>
        <v>0</v>
      </c>
      <c r="K24" s="151"/>
      <c r="L24" s="151">
        <f t="shared" si="0"/>
        <v>0</v>
      </c>
      <c r="M24" s="151">
        <f t="shared" si="0"/>
        <v>0</v>
      </c>
      <c r="N24" s="152">
        <f t="shared" si="0"/>
        <v>0</v>
      </c>
      <c r="O24" s="153">
        <f>+N24-M24</f>
        <v>0</v>
      </c>
    </row>
  </sheetData>
  <customSheetViews>
    <customSheetView guid="{D350A5C5-FC5A-4302-A794-33EF2B0B7E8B}" showPageBreaks="1" view="pageBreakPreview" showRuler="0">
      <pane ySplit="5" topLeftCell="A6" activePane="bottomLeft" state="frozen"/>
      <selection pane="bottomLeft" activeCell="L3" sqref="L3"/>
      <pageMargins left="0.5" right="0.5" top="0.75" bottom="0.75" header="0.25" footer="0.5"/>
      <printOptions horizontalCentered="1"/>
      <pageSetup scale="69" orientation="portrait" r:id="rId1"/>
      <headerFooter alignWithMargins="0">
        <oddHeader>&amp;R&amp;"Arial Narrow,Bold"POE SCHEDULE C
FAMILY MAINTENANCE FORM</oddHeader>
      </headerFooter>
    </customSheetView>
  </customSheetViews>
  <mergeCells count="31">
    <mergeCell ref="A1:O1"/>
    <mergeCell ref="F3:H3"/>
    <mergeCell ref="A3:B3"/>
    <mergeCell ref="A2:O2"/>
    <mergeCell ref="C13:D13"/>
    <mergeCell ref="C12:D12"/>
    <mergeCell ref="A4:A5"/>
    <mergeCell ref="C3:D3"/>
    <mergeCell ref="L4:O4"/>
    <mergeCell ref="F4:F5"/>
    <mergeCell ref="G4:J4"/>
    <mergeCell ref="E4:E5"/>
    <mergeCell ref="C4:D5"/>
    <mergeCell ref="B4:B5"/>
    <mergeCell ref="C11:D11"/>
    <mergeCell ref="C8:D8"/>
    <mergeCell ref="B6:D6"/>
    <mergeCell ref="C7:D7"/>
    <mergeCell ref="C9:D9"/>
    <mergeCell ref="C10:D10"/>
    <mergeCell ref="C24:D24"/>
    <mergeCell ref="C14:D14"/>
    <mergeCell ref="C15:D15"/>
    <mergeCell ref="C16:D16"/>
    <mergeCell ref="C17:D17"/>
    <mergeCell ref="C23:D23"/>
    <mergeCell ref="C22:D22"/>
    <mergeCell ref="C19:D19"/>
    <mergeCell ref="C21:D21"/>
    <mergeCell ref="C18:D18"/>
    <mergeCell ref="C20:D20"/>
  </mergeCells>
  <phoneticPr fontId="1" type="noConversion"/>
  <printOptions horizontalCentered="1"/>
  <pageMargins left="0.5" right="0.5" top="0.75" bottom="0.75" header="0.25" footer="0.5"/>
  <pageSetup scale="69" orientation="portrait" r:id="rId2"/>
  <headerFooter alignWithMargins="0">
    <oddHeader>&amp;R&amp;"Arial Narrow,Bold"POE SCHEDULE C
FAMILY MAINTENANCE FORM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1"/>
  <sheetViews>
    <sheetView view="pageBreakPreview" zoomScale="80" zoomScaleNormal="100" zoomScaleSheetLayoutView="80" workbookViewId="0">
      <selection activeCell="K4" sqref="K4:M4"/>
    </sheetView>
  </sheetViews>
  <sheetFormatPr defaultColWidth="8.77734375" defaultRowHeight="15.75" x14ac:dyDescent="0.25"/>
  <cols>
    <col min="1" max="3" width="4.77734375" style="4" customWidth="1"/>
    <col min="4" max="4" width="32.77734375" style="4" customWidth="1"/>
    <col min="5" max="5" width="5.77734375" style="4" customWidth="1"/>
    <col min="6" max="9" width="6.77734375" style="4" customWidth="1"/>
    <col min="10" max="10" width="1.109375" style="4" customWidth="1"/>
    <col min="11" max="14" width="8.21875" style="4" customWidth="1"/>
    <col min="15" max="16384" width="8.77734375" style="4"/>
  </cols>
  <sheetData>
    <row r="1" spans="1:15" ht="21" thickBot="1" x14ac:dyDescent="0.35">
      <c r="A1" s="668" t="s">
        <v>134</v>
      </c>
      <c r="B1" s="668"/>
      <c r="C1" s="668"/>
      <c r="D1" s="668"/>
      <c r="E1" s="668"/>
      <c r="F1" s="668"/>
      <c r="G1" s="668"/>
      <c r="H1" s="668"/>
      <c r="I1" s="668"/>
      <c r="J1" s="668"/>
      <c r="K1" s="668"/>
      <c r="L1" s="668"/>
      <c r="M1" s="668"/>
      <c r="N1" s="668"/>
      <c r="O1" s="83"/>
    </row>
    <row r="2" spans="1:15" ht="18" x14ac:dyDescent="0.25">
      <c r="A2" s="676" t="s">
        <v>174</v>
      </c>
      <c r="B2" s="677"/>
      <c r="C2" s="678"/>
      <c r="D2" s="678"/>
      <c r="E2" s="678"/>
      <c r="F2" s="678"/>
      <c r="G2" s="678"/>
      <c r="H2" s="678"/>
      <c r="I2" s="678"/>
      <c r="J2" s="678"/>
      <c r="K2" s="678"/>
      <c r="L2" s="678"/>
      <c r="M2" s="678"/>
      <c r="N2" s="679"/>
    </row>
    <row r="3" spans="1:15" ht="18" x14ac:dyDescent="0.25">
      <c r="A3" s="611" t="s">
        <v>194</v>
      </c>
      <c r="B3" s="612"/>
      <c r="C3" s="612"/>
      <c r="D3" s="612"/>
      <c r="E3" s="612"/>
      <c r="F3" s="612"/>
      <c r="G3" s="612"/>
      <c r="H3" s="612"/>
      <c r="I3" s="612"/>
      <c r="J3" s="612"/>
      <c r="K3" s="612"/>
      <c r="L3" s="612"/>
      <c r="M3" s="612"/>
      <c r="N3" s="613"/>
    </row>
    <row r="4" spans="1:15" ht="15" customHeight="1" x14ac:dyDescent="0.25">
      <c r="A4" s="92" t="s">
        <v>3</v>
      </c>
      <c r="B4" s="101"/>
      <c r="C4" s="680">
        <f>'Detailed Plan'!$C$2</f>
        <v>0</v>
      </c>
      <c r="D4" s="681"/>
      <c r="E4" s="621" t="s">
        <v>35</v>
      </c>
      <c r="F4" s="565"/>
      <c r="G4" s="566"/>
      <c r="H4" s="94">
        <f>+Summary!K4</f>
        <v>46296</v>
      </c>
      <c r="I4" s="94">
        <f>+Summary!L4</f>
        <v>46660</v>
      </c>
      <c r="J4" s="93"/>
      <c r="K4" s="564" t="s">
        <v>165</v>
      </c>
      <c r="L4" s="565"/>
      <c r="M4" s="566"/>
      <c r="N4" s="95">
        <f>+Summary!E5</f>
        <v>0</v>
      </c>
    </row>
    <row r="5" spans="1:15" x14ac:dyDescent="0.25">
      <c r="A5" s="589" t="s">
        <v>32</v>
      </c>
      <c r="B5" s="591" t="s">
        <v>51</v>
      </c>
      <c r="C5" s="593" t="s">
        <v>49</v>
      </c>
      <c r="D5" s="594"/>
      <c r="E5" s="597" t="s">
        <v>42</v>
      </c>
      <c r="F5" s="599" t="s">
        <v>41</v>
      </c>
      <c r="G5" s="599"/>
      <c r="H5" s="599"/>
      <c r="I5" s="599"/>
      <c r="J5" s="97"/>
      <c r="K5" s="600" t="s">
        <v>44</v>
      </c>
      <c r="L5" s="600"/>
      <c r="M5" s="600"/>
      <c r="N5" s="601"/>
    </row>
    <row r="6" spans="1:15" ht="39" x14ac:dyDescent="0.25">
      <c r="A6" s="590"/>
      <c r="B6" s="592"/>
      <c r="C6" s="595"/>
      <c r="D6" s="596"/>
      <c r="E6" s="598"/>
      <c r="F6" s="129" t="s">
        <v>37</v>
      </c>
      <c r="G6" s="129" t="s">
        <v>38</v>
      </c>
      <c r="H6" s="129" t="s">
        <v>39</v>
      </c>
      <c r="I6" s="129" t="s">
        <v>40</v>
      </c>
      <c r="J6" s="130"/>
      <c r="K6" s="129" t="s">
        <v>50</v>
      </c>
      <c r="L6" s="129" t="s">
        <v>46</v>
      </c>
      <c r="M6" s="129" t="s">
        <v>47</v>
      </c>
      <c r="N6" s="131" t="s">
        <v>48</v>
      </c>
    </row>
    <row r="7" spans="1:15" x14ac:dyDescent="0.25">
      <c r="A7" s="102">
        <v>3.2</v>
      </c>
      <c r="B7" s="672" t="s">
        <v>137</v>
      </c>
      <c r="C7" s="672"/>
      <c r="D7" s="672"/>
      <c r="E7" s="673"/>
      <c r="F7" s="29"/>
      <c r="G7" s="29"/>
      <c r="H7" s="29"/>
      <c r="I7" s="29"/>
      <c r="J7" s="26"/>
      <c r="K7" s="24"/>
      <c r="L7" s="24"/>
      <c r="M7" s="24"/>
      <c r="N7" s="25"/>
    </row>
    <row r="8" spans="1:15" ht="26.45" customHeight="1" x14ac:dyDescent="0.25">
      <c r="A8" s="264"/>
      <c r="B8" s="674" t="s">
        <v>124</v>
      </c>
      <c r="C8" s="675"/>
      <c r="D8" s="675"/>
      <c r="E8" s="259"/>
      <c r="F8" s="29"/>
      <c r="G8" s="29"/>
      <c r="H8" s="29"/>
      <c r="I8" s="29"/>
      <c r="J8" s="26"/>
      <c r="K8" s="24"/>
      <c r="L8" s="24"/>
      <c r="M8" s="24"/>
      <c r="N8" s="25"/>
    </row>
    <row r="9" spans="1:15" ht="40.700000000000003" customHeight="1" x14ac:dyDescent="0.25">
      <c r="A9" s="212" t="s">
        <v>52</v>
      </c>
      <c r="B9" s="203">
        <v>14</v>
      </c>
      <c r="C9" s="536" t="s">
        <v>157</v>
      </c>
      <c r="D9" s="670"/>
      <c r="E9" s="115"/>
      <c r="F9" s="39"/>
      <c r="G9" s="15">
        <v>0</v>
      </c>
      <c r="H9" s="202"/>
      <c r="I9" s="32">
        <f>+H9-G9</f>
        <v>0</v>
      </c>
      <c r="J9" s="16"/>
      <c r="K9" s="9">
        <f>+$E9*F9</f>
        <v>0</v>
      </c>
      <c r="L9" s="9">
        <f>+$E9*G9</f>
        <v>0</v>
      </c>
      <c r="M9" s="9">
        <f>+$E9*H9</f>
        <v>0</v>
      </c>
      <c r="N9" s="13">
        <f>+M9-L9</f>
        <v>0</v>
      </c>
    </row>
    <row r="10" spans="1:15" ht="54" customHeight="1" x14ac:dyDescent="0.25">
      <c r="A10" s="212" t="s">
        <v>125</v>
      </c>
      <c r="B10" s="203">
        <v>10</v>
      </c>
      <c r="C10" s="522" t="s">
        <v>164</v>
      </c>
      <c r="D10" s="671"/>
      <c r="E10" s="115"/>
      <c r="F10" s="39"/>
      <c r="G10" s="15">
        <v>0</v>
      </c>
      <c r="H10" s="41"/>
      <c r="I10" s="32">
        <f t="shared" ref="I10:I16" si="0">+H10-G10</f>
        <v>0</v>
      </c>
      <c r="J10" s="16"/>
      <c r="K10" s="9">
        <f t="shared" ref="K10:M16" si="1">+$E10*F10</f>
        <v>0</v>
      </c>
      <c r="L10" s="9">
        <f t="shared" si="1"/>
        <v>0</v>
      </c>
      <c r="M10" s="9">
        <f t="shared" si="1"/>
        <v>0</v>
      </c>
      <c r="N10" s="13">
        <f t="shared" ref="N10:N16" si="2">+M10-L10</f>
        <v>0</v>
      </c>
    </row>
    <row r="11" spans="1:15" ht="27.2" customHeight="1" x14ac:dyDescent="0.25">
      <c r="A11" s="212" t="s">
        <v>126</v>
      </c>
      <c r="B11" s="203">
        <v>15</v>
      </c>
      <c r="C11" s="536" t="s">
        <v>158</v>
      </c>
      <c r="D11" s="670"/>
      <c r="E11" s="115"/>
      <c r="F11" s="39"/>
      <c r="G11" s="15">
        <v>0</v>
      </c>
      <c r="H11" s="202"/>
      <c r="I11" s="32">
        <f t="shared" si="0"/>
        <v>0</v>
      </c>
      <c r="J11" s="16"/>
      <c r="K11" s="9">
        <f t="shared" si="1"/>
        <v>0</v>
      </c>
      <c r="L11" s="9">
        <f t="shared" si="1"/>
        <v>0</v>
      </c>
      <c r="M11" s="9">
        <f t="shared" si="1"/>
        <v>0</v>
      </c>
      <c r="N11" s="13">
        <f t="shared" si="2"/>
        <v>0</v>
      </c>
    </row>
    <row r="12" spans="1:15" ht="28.5" customHeight="1" x14ac:dyDescent="0.25">
      <c r="A12" s="212" t="s">
        <v>127</v>
      </c>
      <c r="B12" s="203">
        <v>11</v>
      </c>
      <c r="C12" s="574" t="s">
        <v>160</v>
      </c>
      <c r="D12" s="671"/>
      <c r="E12" s="115"/>
      <c r="F12" s="39"/>
      <c r="G12" s="15">
        <v>0</v>
      </c>
      <c r="H12" s="41"/>
      <c r="I12" s="32">
        <f t="shared" si="0"/>
        <v>0</v>
      </c>
      <c r="J12" s="16"/>
      <c r="K12" s="9">
        <f t="shared" si="1"/>
        <v>0</v>
      </c>
      <c r="L12" s="9">
        <f t="shared" si="1"/>
        <v>0</v>
      </c>
      <c r="M12" s="9">
        <f t="shared" si="1"/>
        <v>0</v>
      </c>
      <c r="N12" s="13">
        <f t="shared" si="2"/>
        <v>0</v>
      </c>
    </row>
    <row r="13" spans="1:15" ht="30.2" customHeight="1" x14ac:dyDescent="0.25">
      <c r="A13" s="212" t="s">
        <v>128</v>
      </c>
      <c r="B13" s="203">
        <v>16</v>
      </c>
      <c r="C13" s="536" t="s">
        <v>159</v>
      </c>
      <c r="D13" s="670"/>
      <c r="E13" s="115"/>
      <c r="F13" s="39"/>
      <c r="G13" s="15">
        <v>0</v>
      </c>
      <c r="H13" s="202"/>
      <c r="I13" s="32">
        <f t="shared" si="0"/>
        <v>0</v>
      </c>
      <c r="J13" s="16"/>
      <c r="K13" s="9">
        <f t="shared" si="1"/>
        <v>0</v>
      </c>
      <c r="L13" s="9">
        <f t="shared" si="1"/>
        <v>0</v>
      </c>
      <c r="M13" s="9">
        <f t="shared" si="1"/>
        <v>0</v>
      </c>
      <c r="N13" s="13">
        <f t="shared" si="2"/>
        <v>0</v>
      </c>
    </row>
    <row r="14" spans="1:15" ht="26.45" customHeight="1" x14ac:dyDescent="0.25">
      <c r="A14" s="212" t="s">
        <v>129</v>
      </c>
      <c r="B14" s="203">
        <v>12</v>
      </c>
      <c r="C14" s="574" t="s">
        <v>161</v>
      </c>
      <c r="D14" s="671"/>
      <c r="E14" s="115"/>
      <c r="F14" s="39"/>
      <c r="G14" s="15">
        <v>0</v>
      </c>
      <c r="H14" s="41"/>
      <c r="I14" s="32">
        <f t="shared" si="0"/>
        <v>0</v>
      </c>
      <c r="J14" s="16"/>
      <c r="K14" s="9">
        <f t="shared" si="1"/>
        <v>0</v>
      </c>
      <c r="L14" s="9">
        <f t="shared" si="1"/>
        <v>0</v>
      </c>
      <c r="M14" s="9">
        <f t="shared" si="1"/>
        <v>0</v>
      </c>
      <c r="N14" s="13">
        <f t="shared" si="2"/>
        <v>0</v>
      </c>
    </row>
    <row r="15" spans="1:15" ht="40.700000000000003" customHeight="1" x14ac:dyDescent="0.25">
      <c r="A15" s="212" t="s">
        <v>130</v>
      </c>
      <c r="B15" s="203">
        <v>17</v>
      </c>
      <c r="C15" s="536" t="s">
        <v>162</v>
      </c>
      <c r="D15" s="580"/>
      <c r="E15" s="115"/>
      <c r="F15" s="39"/>
      <c r="G15" s="15">
        <v>0</v>
      </c>
      <c r="H15" s="202"/>
      <c r="I15" s="32">
        <f t="shared" si="0"/>
        <v>0</v>
      </c>
      <c r="J15" s="16"/>
      <c r="K15" s="9">
        <f t="shared" si="1"/>
        <v>0</v>
      </c>
      <c r="L15" s="9">
        <f t="shared" si="1"/>
        <v>0</v>
      </c>
      <c r="M15" s="9">
        <f t="shared" si="1"/>
        <v>0</v>
      </c>
      <c r="N15" s="13">
        <f t="shared" si="2"/>
        <v>0</v>
      </c>
    </row>
    <row r="16" spans="1:15" ht="41.65" customHeight="1" x14ac:dyDescent="0.25">
      <c r="A16" s="212" t="s">
        <v>131</v>
      </c>
      <c r="B16" s="203">
        <v>13</v>
      </c>
      <c r="C16" s="574" t="s">
        <v>163</v>
      </c>
      <c r="D16" s="671"/>
      <c r="E16" s="115"/>
      <c r="F16" s="210"/>
      <c r="G16" s="15">
        <v>0</v>
      </c>
      <c r="H16" s="41"/>
      <c r="I16" s="32">
        <f t="shared" si="0"/>
        <v>0</v>
      </c>
      <c r="J16" s="16"/>
      <c r="K16" s="9">
        <f t="shared" si="1"/>
        <v>0</v>
      </c>
      <c r="L16" s="9">
        <f t="shared" si="1"/>
        <v>0</v>
      </c>
      <c r="M16" s="9">
        <f t="shared" si="1"/>
        <v>0</v>
      </c>
      <c r="N16" s="13">
        <f t="shared" si="2"/>
        <v>0</v>
      </c>
    </row>
    <row r="17" spans="1:14" x14ac:dyDescent="0.25">
      <c r="A17" s="102"/>
      <c r="B17" s="103"/>
      <c r="C17" s="669" t="s">
        <v>0</v>
      </c>
      <c r="D17" s="594"/>
      <c r="E17" s="199"/>
      <c r="F17" s="197">
        <f>SUM(F9:F16)</f>
        <v>0</v>
      </c>
      <c r="G17" s="197">
        <f t="shared" ref="G17:H17" si="3">SUM(G9:G16)</f>
        <v>0</v>
      </c>
      <c r="H17" s="197">
        <f t="shared" si="3"/>
        <v>0</v>
      </c>
      <c r="I17" s="204">
        <f>+H17-G17</f>
        <v>0</v>
      </c>
      <c r="J17" s="205"/>
      <c r="K17" s="206">
        <f>SUM(K9:K16)</f>
        <v>0</v>
      </c>
      <c r="L17" s="206">
        <f t="shared" ref="L17:M17" si="4">SUM(L9:L16)</f>
        <v>0</v>
      </c>
      <c r="M17" s="206">
        <f t="shared" si="4"/>
        <v>0</v>
      </c>
      <c r="N17" s="207">
        <f>+M17-L17</f>
        <v>0</v>
      </c>
    </row>
    <row r="18" spans="1:14" ht="16.5" thickBot="1" x14ac:dyDescent="0.3">
      <c r="A18" s="104"/>
      <c r="B18" s="223"/>
      <c r="C18" s="639" t="s">
        <v>132</v>
      </c>
      <c r="D18" s="579"/>
      <c r="E18" s="195"/>
      <c r="F18" s="224">
        <f>+F17</f>
        <v>0</v>
      </c>
      <c r="G18" s="224">
        <f t="shared" ref="G18:H18" si="5">+G17</f>
        <v>0</v>
      </c>
      <c r="H18" s="224">
        <f t="shared" si="5"/>
        <v>0</v>
      </c>
      <c r="I18" s="225">
        <f>+H18-G18</f>
        <v>0</v>
      </c>
      <c r="J18" s="226"/>
      <c r="K18" s="227">
        <f>+K17</f>
        <v>0</v>
      </c>
      <c r="L18" s="227">
        <f t="shared" ref="L18:M18" si="6">+L17</f>
        <v>0</v>
      </c>
      <c r="M18" s="227">
        <f t="shared" si="6"/>
        <v>0</v>
      </c>
      <c r="N18" s="228">
        <f>+M18-L18</f>
        <v>0</v>
      </c>
    </row>
    <row r="19" spans="1:14" x14ac:dyDescent="0.25">
      <c r="A19" s="106"/>
      <c r="B19" s="106"/>
      <c r="C19" s="66"/>
      <c r="E19" s="6"/>
      <c r="F19" s="73"/>
      <c r="G19" s="73"/>
      <c r="H19" s="73"/>
      <c r="I19" s="219"/>
      <c r="J19" s="221"/>
      <c r="K19" s="222"/>
      <c r="L19" s="222"/>
      <c r="M19" s="222"/>
      <c r="N19" s="220"/>
    </row>
    <row r="20" spans="1:14" ht="15" customHeight="1" x14ac:dyDescent="0.25">
      <c r="B20" s="637" t="s">
        <v>133</v>
      </c>
      <c r="C20" s="637"/>
      <c r="D20" s="637"/>
      <c r="E20" s="637"/>
      <c r="F20" s="637"/>
      <c r="G20" s="637"/>
      <c r="H20" s="637"/>
      <c r="I20" s="637"/>
      <c r="J20" s="637"/>
      <c r="K20" s="637"/>
      <c r="L20" s="637"/>
      <c r="M20" s="637"/>
    </row>
    <row r="21" spans="1:14" x14ac:dyDescent="0.25">
      <c r="B21" s="637"/>
      <c r="C21" s="637"/>
      <c r="D21" s="637"/>
      <c r="E21" s="637"/>
      <c r="F21" s="637"/>
      <c r="G21" s="637"/>
      <c r="H21" s="637"/>
      <c r="I21" s="637"/>
      <c r="J21" s="637"/>
      <c r="K21" s="637"/>
      <c r="L21" s="637"/>
      <c r="M21" s="637"/>
    </row>
  </sheetData>
  <mergeCells count="25">
    <mergeCell ref="K5:N5"/>
    <mergeCell ref="A3:N3"/>
    <mergeCell ref="C4:D4"/>
    <mergeCell ref="E4:G4"/>
    <mergeCell ref="A5:A6"/>
    <mergeCell ref="B5:B6"/>
    <mergeCell ref="C5:D6"/>
    <mergeCell ref="E5:E6"/>
    <mergeCell ref="F5:I5"/>
    <mergeCell ref="A1:N1"/>
    <mergeCell ref="K4:M4"/>
    <mergeCell ref="C17:D17"/>
    <mergeCell ref="C18:D18"/>
    <mergeCell ref="B20:M21"/>
    <mergeCell ref="C11:D11"/>
    <mergeCell ref="C12:D12"/>
    <mergeCell ref="C13:D13"/>
    <mergeCell ref="C14:D14"/>
    <mergeCell ref="C15:D15"/>
    <mergeCell ref="C16:D16"/>
    <mergeCell ref="B7:E7"/>
    <mergeCell ref="B8:D8"/>
    <mergeCell ref="C9:D9"/>
    <mergeCell ref="C10:D10"/>
    <mergeCell ref="A2:N2"/>
  </mergeCells>
  <printOptions horizontalCentered="1"/>
  <pageMargins left="0" right="0" top="0.25" bottom="0.75" header="0.3" footer="0.3"/>
  <pageSetup scale="70" orientation="portrait" copies="2" r:id="rId1"/>
  <headerFooter>
    <oddFooter>&amp;L&amp;"Arial,Bold"Schedule C</oddFooter>
  </headerFooter>
  <ignoredErrors>
    <ignoredError sqref="I17:N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3"/>
  <sheetViews>
    <sheetView view="pageBreakPreview" zoomScaleNormal="100" zoomScaleSheetLayoutView="100" workbookViewId="0">
      <selection activeCell="A2" sqref="A2:O2"/>
    </sheetView>
  </sheetViews>
  <sheetFormatPr defaultColWidth="8.77734375" defaultRowHeight="15.75" x14ac:dyDescent="0.25"/>
  <cols>
    <col min="1" max="1" width="4.77734375" style="4" customWidth="1"/>
    <col min="2" max="2" width="5.77734375" style="4" customWidth="1"/>
    <col min="3" max="3" width="4.77734375" style="4" customWidth="1"/>
    <col min="4" max="4" width="32.77734375" style="4" customWidth="1"/>
    <col min="5" max="5" width="4.77734375" style="4" customWidth="1"/>
    <col min="6" max="6" width="5.77734375" style="4" customWidth="1"/>
    <col min="7" max="10" width="6.77734375" style="4" customWidth="1"/>
    <col min="11" max="11" width="0.6640625" style="4" customWidth="1"/>
    <col min="12" max="15" width="8.21875" style="4" customWidth="1"/>
    <col min="16" max="16384" width="8.77734375" style="4"/>
  </cols>
  <sheetData>
    <row r="1" spans="1:17" ht="21" thickBot="1" x14ac:dyDescent="0.35">
      <c r="A1" s="581" t="s">
        <v>134</v>
      </c>
      <c r="B1" s="581"/>
      <c r="C1" s="581"/>
      <c r="D1" s="581"/>
      <c r="E1" s="581"/>
      <c r="F1" s="581"/>
      <c r="G1" s="581"/>
      <c r="H1" s="581"/>
      <c r="I1" s="581"/>
      <c r="J1" s="581"/>
      <c r="K1" s="581"/>
      <c r="L1" s="581"/>
      <c r="M1" s="581"/>
      <c r="N1" s="581"/>
      <c r="O1" s="581"/>
    </row>
    <row r="2" spans="1:17" s="265" customFormat="1" ht="48.2" customHeight="1" x14ac:dyDescent="0.2">
      <c r="A2" s="685" t="s">
        <v>199</v>
      </c>
      <c r="B2" s="686"/>
      <c r="C2" s="686"/>
      <c r="D2" s="686"/>
      <c r="E2" s="686"/>
      <c r="F2" s="686"/>
      <c r="G2" s="686"/>
      <c r="H2" s="686"/>
      <c r="I2" s="686"/>
      <c r="J2" s="686"/>
      <c r="K2" s="686"/>
      <c r="L2" s="686"/>
      <c r="M2" s="686"/>
      <c r="N2" s="686"/>
      <c r="O2" s="687"/>
    </row>
    <row r="3" spans="1:17" s="265" customFormat="1" ht="19.7" customHeight="1" thickBot="1" x14ac:dyDescent="0.25">
      <c r="A3" s="691" t="s">
        <v>172</v>
      </c>
      <c r="B3" s="692"/>
      <c r="C3" s="692"/>
      <c r="D3" s="692"/>
      <c r="E3" s="692"/>
      <c r="F3" s="692"/>
      <c r="G3" s="692"/>
      <c r="H3" s="692"/>
      <c r="I3" s="692"/>
      <c r="J3" s="692"/>
      <c r="K3" s="692"/>
      <c r="L3" s="692"/>
      <c r="M3" s="692"/>
      <c r="N3" s="692"/>
      <c r="O3" s="693"/>
    </row>
    <row r="4" spans="1:17" s="72" customFormat="1" ht="15.95" customHeight="1" thickTop="1" x14ac:dyDescent="0.25">
      <c r="A4" s="249" t="s">
        <v>3</v>
      </c>
      <c r="B4" s="250"/>
      <c r="C4" s="680">
        <f>'Detailed Plan'!$C$2</f>
        <v>0</v>
      </c>
      <c r="D4" s="681"/>
      <c r="E4" s="545" t="s">
        <v>35</v>
      </c>
      <c r="F4" s="587"/>
      <c r="G4" s="588"/>
      <c r="H4" s="251"/>
      <c r="I4" s="252">
        <f>+Summary!K4</f>
        <v>46296</v>
      </c>
      <c r="J4" s="253">
        <f>+Summary!L4</f>
        <v>46660</v>
      </c>
      <c r="K4" s="254"/>
      <c r="L4" s="688" t="s">
        <v>165</v>
      </c>
      <c r="M4" s="689"/>
      <c r="N4" s="690"/>
      <c r="O4" s="255">
        <f>+Summary!E5</f>
        <v>0</v>
      </c>
      <c r="P4" s="74"/>
      <c r="Q4" s="74"/>
    </row>
    <row r="5" spans="1:17" x14ac:dyDescent="0.25">
      <c r="A5" s="654" t="s">
        <v>32</v>
      </c>
      <c r="B5" s="656" t="s">
        <v>33</v>
      </c>
      <c r="C5" s="593" t="s">
        <v>34</v>
      </c>
      <c r="D5" s="648"/>
      <c r="E5" s="656" t="s">
        <v>36</v>
      </c>
      <c r="F5" s="597" t="s">
        <v>42</v>
      </c>
      <c r="G5" s="599" t="s">
        <v>41</v>
      </c>
      <c r="H5" s="599"/>
      <c r="I5" s="599"/>
      <c r="J5" s="599"/>
      <c r="K5" s="97"/>
      <c r="L5" s="600" t="s">
        <v>44</v>
      </c>
      <c r="M5" s="600"/>
      <c r="N5" s="600"/>
      <c r="O5" s="601"/>
    </row>
    <row r="6" spans="1:17" ht="39" x14ac:dyDescent="0.25">
      <c r="A6" s="655"/>
      <c r="B6" s="657"/>
      <c r="C6" s="649"/>
      <c r="D6" s="650"/>
      <c r="E6" s="657"/>
      <c r="F6" s="658"/>
      <c r="G6" s="98" t="s">
        <v>37</v>
      </c>
      <c r="H6" s="98" t="s">
        <v>38</v>
      </c>
      <c r="I6" s="98" t="s">
        <v>39</v>
      </c>
      <c r="J6" s="98" t="s">
        <v>40</v>
      </c>
      <c r="K6" s="45"/>
      <c r="L6" s="98" t="s">
        <v>45</v>
      </c>
      <c r="M6" s="98" t="s">
        <v>46</v>
      </c>
      <c r="N6" s="98" t="s">
        <v>47</v>
      </c>
      <c r="O6" s="99" t="s">
        <v>48</v>
      </c>
    </row>
    <row r="7" spans="1:17" x14ac:dyDescent="0.25">
      <c r="A7" s="102" t="s">
        <v>22</v>
      </c>
      <c r="B7" s="256"/>
      <c r="C7" s="683" t="s">
        <v>168</v>
      </c>
      <c r="D7" s="684"/>
      <c r="E7" s="256"/>
      <c r="F7" s="257"/>
      <c r="G7" s="98"/>
      <c r="H7" s="98"/>
      <c r="I7" s="239"/>
      <c r="J7" s="239"/>
      <c r="K7" s="240"/>
      <c r="L7" s="239"/>
      <c r="M7" s="239"/>
      <c r="N7" s="239"/>
      <c r="O7" s="241"/>
    </row>
    <row r="8" spans="1:17" ht="29.25" customHeight="1" x14ac:dyDescent="0.25">
      <c r="A8" s="264"/>
      <c r="B8" s="10"/>
      <c r="C8" s="651" t="s">
        <v>169</v>
      </c>
      <c r="D8" s="652"/>
      <c r="E8" s="70"/>
      <c r="F8" s="48"/>
      <c r="G8" s="27"/>
      <c r="H8" s="27"/>
      <c r="I8" s="20"/>
      <c r="J8" s="20"/>
      <c r="K8" s="30"/>
      <c r="L8" s="21"/>
      <c r="M8" s="21"/>
      <c r="N8" s="21"/>
      <c r="O8" s="22"/>
    </row>
    <row r="9" spans="1:17" x14ac:dyDescent="0.25">
      <c r="A9" s="14"/>
      <c r="B9" s="203">
        <v>11</v>
      </c>
      <c r="C9" s="522" t="s">
        <v>8</v>
      </c>
      <c r="D9" s="527"/>
      <c r="E9" s="16">
        <v>6410</v>
      </c>
      <c r="F9" s="108">
        <v>4</v>
      </c>
      <c r="G9" s="118"/>
      <c r="H9" s="242">
        <f>ROUNDUP(+G9/12*Summary!$N$6,0)</f>
        <v>0</v>
      </c>
      <c r="I9" s="119"/>
      <c r="J9" s="120">
        <f t="shared" ref="J9:J10" si="0">+I9-H9</f>
        <v>0</v>
      </c>
      <c r="K9" s="116"/>
      <c r="L9" s="46">
        <f t="shared" ref="L9:N10" si="1">+$F9*G9</f>
        <v>0</v>
      </c>
      <c r="M9" s="46">
        <f t="shared" si="1"/>
        <v>0</v>
      </c>
      <c r="N9" s="46">
        <f t="shared" si="1"/>
        <v>0</v>
      </c>
      <c r="O9" s="47">
        <f t="shared" ref="O9:O10" si="2">+N9-M9</f>
        <v>0</v>
      </c>
    </row>
    <row r="10" spans="1:17" x14ac:dyDescent="0.25">
      <c r="A10" s="14"/>
      <c r="B10" s="203">
        <v>12</v>
      </c>
      <c r="C10" s="522" t="s">
        <v>135</v>
      </c>
      <c r="D10" s="527"/>
      <c r="E10" s="16">
        <v>7202</v>
      </c>
      <c r="F10" s="108">
        <v>100</v>
      </c>
      <c r="G10" s="118"/>
      <c r="H10" s="242">
        <f>ROUNDUP(+G10/12*Summary!$N$6,0)</f>
        <v>0</v>
      </c>
      <c r="I10" s="119"/>
      <c r="J10" s="120">
        <f t="shared" si="0"/>
        <v>0</v>
      </c>
      <c r="K10" s="116"/>
      <c r="L10" s="46">
        <f t="shared" si="1"/>
        <v>0</v>
      </c>
      <c r="M10" s="46">
        <f t="shared" si="1"/>
        <v>0</v>
      </c>
      <c r="N10" s="46">
        <f t="shared" si="1"/>
        <v>0</v>
      </c>
      <c r="O10" s="47">
        <f t="shared" si="2"/>
        <v>0</v>
      </c>
    </row>
    <row r="11" spans="1:17" x14ac:dyDescent="0.25">
      <c r="A11" s="14"/>
      <c r="B11" s="203">
        <v>13</v>
      </c>
      <c r="C11" s="522" t="s">
        <v>10</v>
      </c>
      <c r="D11" s="527"/>
      <c r="E11" s="16"/>
      <c r="F11" s="108">
        <v>10</v>
      </c>
      <c r="G11" s="201"/>
      <c r="H11" s="243"/>
      <c r="I11" s="201"/>
      <c r="J11" s="201"/>
      <c r="K11" s="201"/>
      <c r="L11" s="201"/>
      <c r="M11" s="201"/>
      <c r="N11" s="201"/>
      <c r="O11" s="229"/>
    </row>
    <row r="12" spans="1:17" x14ac:dyDescent="0.25">
      <c r="A12" s="14"/>
      <c r="B12" s="203"/>
      <c r="C12" s="508" t="s">
        <v>29</v>
      </c>
      <c r="D12" s="532"/>
      <c r="E12" s="16">
        <v>9800</v>
      </c>
      <c r="F12" s="208"/>
      <c r="G12" s="118"/>
      <c r="H12" s="242">
        <f>ROUNDUP(+G12/12*Summary!$N$6,0)</f>
        <v>0</v>
      </c>
      <c r="I12" s="119"/>
      <c r="J12" s="120">
        <f t="shared" ref="J12:J21" si="3">+I12-H12</f>
        <v>0</v>
      </c>
      <c r="K12" s="126"/>
      <c r="L12" s="46">
        <f t="shared" ref="L12:N14" si="4">+G12*$F$11</f>
        <v>0</v>
      </c>
      <c r="M12" s="46">
        <f t="shared" si="4"/>
        <v>0</v>
      </c>
      <c r="N12" s="46">
        <f t="shared" si="4"/>
        <v>0</v>
      </c>
      <c r="O12" s="47">
        <f t="shared" ref="O12:O21" si="5">+N12-M12</f>
        <v>0</v>
      </c>
    </row>
    <row r="13" spans="1:17" x14ac:dyDescent="0.25">
      <c r="A13" s="14"/>
      <c r="B13" s="203"/>
      <c r="C13" s="508" t="s">
        <v>28</v>
      </c>
      <c r="D13" s="532"/>
      <c r="E13" s="16">
        <v>9411</v>
      </c>
      <c r="F13" s="208"/>
      <c r="G13" s="118"/>
      <c r="H13" s="242">
        <f>ROUNDUP(+G13/12*Summary!$N$6,0)</f>
        <v>0</v>
      </c>
      <c r="I13" s="119"/>
      <c r="J13" s="120">
        <f t="shared" si="3"/>
        <v>0</v>
      </c>
      <c r="K13" s="126"/>
      <c r="L13" s="46">
        <f t="shared" si="4"/>
        <v>0</v>
      </c>
      <c r="M13" s="46">
        <f t="shared" si="4"/>
        <v>0</v>
      </c>
      <c r="N13" s="46">
        <f t="shared" si="4"/>
        <v>0</v>
      </c>
      <c r="O13" s="47">
        <f t="shared" ref="O13" si="6">+N13-M13</f>
        <v>0</v>
      </c>
    </row>
    <row r="14" spans="1:17" x14ac:dyDescent="0.25">
      <c r="A14" s="14"/>
      <c r="B14" s="203"/>
      <c r="C14" s="508" t="s">
        <v>170</v>
      </c>
      <c r="D14" s="682"/>
      <c r="E14" s="16">
        <v>9311</v>
      </c>
      <c r="F14" s="208"/>
      <c r="G14" s="118"/>
      <c r="H14" s="242">
        <f>ROUNDUP(+G14/12*Summary!$N$6,0)</f>
        <v>0</v>
      </c>
      <c r="I14" s="119"/>
      <c r="J14" s="120">
        <f t="shared" ref="J14" si="7">+I14-H14</f>
        <v>0</v>
      </c>
      <c r="K14" s="126"/>
      <c r="L14" s="46">
        <f t="shared" si="4"/>
        <v>0</v>
      </c>
      <c r="M14" s="46">
        <f t="shared" si="4"/>
        <v>0</v>
      </c>
      <c r="N14" s="46">
        <f t="shared" si="4"/>
        <v>0</v>
      </c>
      <c r="O14" s="47">
        <f t="shared" ref="O14" si="8">+N14-M14</f>
        <v>0</v>
      </c>
    </row>
    <row r="15" spans="1:17" x14ac:dyDescent="0.25">
      <c r="A15" s="14"/>
      <c r="B15" s="203">
        <v>18</v>
      </c>
      <c r="C15" s="522" t="s">
        <v>84</v>
      </c>
      <c r="D15" s="527"/>
      <c r="E15" s="16">
        <v>2661</v>
      </c>
      <c r="F15" s="108">
        <v>10</v>
      </c>
      <c r="G15" s="118"/>
      <c r="H15" s="242">
        <f>ROUNDUP(+G15/12*Summary!$N$6,0)</f>
        <v>0</v>
      </c>
      <c r="I15" s="119"/>
      <c r="J15" s="120">
        <f t="shared" si="3"/>
        <v>0</v>
      </c>
      <c r="K15" s="116"/>
      <c r="L15" s="46">
        <f t="shared" ref="L15:L21" si="9">+$F15*G15</f>
        <v>0</v>
      </c>
      <c r="M15" s="46">
        <f t="shared" ref="M15:M21" si="10">+$F15*H15</f>
        <v>0</v>
      </c>
      <c r="N15" s="46">
        <f t="shared" ref="N15:N21" si="11">+$F15*I15</f>
        <v>0</v>
      </c>
      <c r="O15" s="47">
        <f t="shared" si="5"/>
        <v>0</v>
      </c>
    </row>
    <row r="16" spans="1:17" x14ac:dyDescent="0.25">
      <c r="A16" s="14"/>
      <c r="B16" s="203">
        <v>20</v>
      </c>
      <c r="C16" s="522" t="s">
        <v>11</v>
      </c>
      <c r="D16" s="527"/>
      <c r="E16" s="16">
        <v>6810</v>
      </c>
      <c r="F16" s="108">
        <v>10</v>
      </c>
      <c r="G16" s="118"/>
      <c r="H16" s="242">
        <f>ROUNDUP(+G16/12*Summary!$N$6,0)</f>
        <v>0</v>
      </c>
      <c r="I16" s="119"/>
      <c r="J16" s="120">
        <f t="shared" si="3"/>
        <v>0</v>
      </c>
      <c r="K16" s="116"/>
      <c r="L16" s="46">
        <f t="shared" si="9"/>
        <v>0</v>
      </c>
      <c r="M16" s="46">
        <f t="shared" si="10"/>
        <v>0</v>
      </c>
      <c r="N16" s="46">
        <f t="shared" si="11"/>
        <v>0</v>
      </c>
      <c r="O16" s="47">
        <f t="shared" si="5"/>
        <v>0</v>
      </c>
    </row>
    <row r="17" spans="1:15" x14ac:dyDescent="0.25">
      <c r="A17" s="14"/>
      <c r="B17" s="203">
        <v>21</v>
      </c>
      <c r="C17" s="522" t="s">
        <v>15</v>
      </c>
      <c r="D17" s="527"/>
      <c r="E17" s="16">
        <v>7500</v>
      </c>
      <c r="F17" s="108">
        <v>10</v>
      </c>
      <c r="G17" s="118"/>
      <c r="H17" s="242">
        <f>ROUNDUP(+G17/12*Summary!$N$6,0)</f>
        <v>0</v>
      </c>
      <c r="I17" s="119"/>
      <c r="J17" s="120">
        <f t="shared" si="3"/>
        <v>0</v>
      </c>
      <c r="K17" s="116"/>
      <c r="L17" s="46">
        <f t="shared" si="9"/>
        <v>0</v>
      </c>
      <c r="M17" s="46">
        <f t="shared" si="10"/>
        <v>0</v>
      </c>
      <c r="N17" s="46">
        <f t="shared" si="11"/>
        <v>0</v>
      </c>
      <c r="O17" s="47">
        <f t="shared" si="5"/>
        <v>0</v>
      </c>
    </row>
    <row r="18" spans="1:15" x14ac:dyDescent="0.25">
      <c r="A18" s="14"/>
      <c r="B18" s="203">
        <v>22</v>
      </c>
      <c r="C18" s="522" t="s">
        <v>171</v>
      </c>
      <c r="D18" s="671"/>
      <c r="E18" s="16">
        <v>7311</v>
      </c>
      <c r="F18" s="108">
        <v>50</v>
      </c>
      <c r="G18" s="118"/>
      <c r="H18" s="242">
        <f>ROUNDUP(+G18/12*Summary!$N$6,0)</f>
        <v>0</v>
      </c>
      <c r="I18" s="119"/>
      <c r="J18" s="120">
        <f t="shared" ref="J18" si="12">+I18-H18</f>
        <v>0</v>
      </c>
      <c r="K18" s="116"/>
      <c r="L18" s="46">
        <f t="shared" ref="L18" si="13">+$F18*G18</f>
        <v>0</v>
      </c>
      <c r="M18" s="46">
        <f t="shared" ref="M18" si="14">+$F18*H18</f>
        <v>0</v>
      </c>
      <c r="N18" s="46">
        <f t="shared" ref="N18" si="15">+$F18*I18</f>
        <v>0</v>
      </c>
      <c r="O18" s="47">
        <f t="shared" ref="O18" si="16">+N18-M18</f>
        <v>0</v>
      </c>
    </row>
    <row r="19" spans="1:15" x14ac:dyDescent="0.25">
      <c r="A19" s="14"/>
      <c r="B19" s="203">
        <v>29</v>
      </c>
      <c r="C19" s="522" t="s">
        <v>142</v>
      </c>
      <c r="D19" s="527"/>
      <c r="E19" s="16">
        <v>7420</v>
      </c>
      <c r="F19" s="108">
        <v>25</v>
      </c>
      <c r="G19" s="118"/>
      <c r="H19" s="242">
        <f>ROUNDUP(+G19/12*Summary!$N$6,0)</f>
        <v>0</v>
      </c>
      <c r="I19" s="119"/>
      <c r="J19" s="120">
        <f t="shared" si="3"/>
        <v>0</v>
      </c>
      <c r="K19" s="116"/>
      <c r="L19" s="46">
        <f t="shared" si="9"/>
        <v>0</v>
      </c>
      <c r="M19" s="46">
        <f t="shared" si="10"/>
        <v>0</v>
      </c>
      <c r="N19" s="46">
        <f t="shared" si="11"/>
        <v>0</v>
      </c>
      <c r="O19" s="47">
        <f t="shared" si="5"/>
        <v>0</v>
      </c>
    </row>
    <row r="20" spans="1:15" x14ac:dyDescent="0.25">
      <c r="A20" s="14"/>
      <c r="B20" s="203">
        <v>30</v>
      </c>
      <c r="C20" s="522" t="s">
        <v>13</v>
      </c>
      <c r="D20" s="527"/>
      <c r="E20" s="16">
        <v>6310</v>
      </c>
      <c r="F20" s="108">
        <v>10</v>
      </c>
      <c r="G20" s="118"/>
      <c r="H20" s="242">
        <f>ROUNDUP(+G20/12*Summary!$N$6,0)</f>
        <v>0</v>
      </c>
      <c r="I20" s="119"/>
      <c r="J20" s="120">
        <f t="shared" si="3"/>
        <v>0</v>
      </c>
      <c r="K20" s="116"/>
      <c r="L20" s="46">
        <f t="shared" si="9"/>
        <v>0</v>
      </c>
      <c r="M20" s="46">
        <f t="shared" si="10"/>
        <v>0</v>
      </c>
      <c r="N20" s="46">
        <f t="shared" si="11"/>
        <v>0</v>
      </c>
      <c r="O20" s="47">
        <f t="shared" si="5"/>
        <v>0</v>
      </c>
    </row>
    <row r="21" spans="1:15" x14ac:dyDescent="0.25">
      <c r="A21" s="14"/>
      <c r="B21" s="203">
        <v>31</v>
      </c>
      <c r="C21" s="522" t="s">
        <v>14</v>
      </c>
      <c r="D21" s="527"/>
      <c r="E21" s="16">
        <v>6210</v>
      </c>
      <c r="F21" s="108">
        <v>15</v>
      </c>
      <c r="G21" s="118"/>
      <c r="H21" s="242">
        <f>ROUNDUP(+G21/12*Summary!$N$6,0)</f>
        <v>0</v>
      </c>
      <c r="I21" s="119"/>
      <c r="J21" s="120">
        <f t="shared" si="3"/>
        <v>0</v>
      </c>
      <c r="K21" s="116"/>
      <c r="L21" s="46">
        <f t="shared" si="9"/>
        <v>0</v>
      </c>
      <c r="M21" s="46">
        <f t="shared" si="10"/>
        <v>0</v>
      </c>
      <c r="N21" s="46">
        <f t="shared" si="11"/>
        <v>0</v>
      </c>
      <c r="O21" s="47">
        <f t="shared" si="5"/>
        <v>0</v>
      </c>
    </row>
    <row r="22" spans="1:15" x14ac:dyDescent="0.25">
      <c r="A22" s="53"/>
      <c r="B22" s="11"/>
      <c r="C22" s="537" t="s">
        <v>0</v>
      </c>
      <c r="D22" s="563"/>
      <c r="E22" s="8"/>
      <c r="F22" s="8"/>
      <c r="G22" s="124">
        <f>SUM(G9:G21)</f>
        <v>0</v>
      </c>
      <c r="H22" s="124">
        <f>SUM(H9:H21)</f>
        <v>0</v>
      </c>
      <c r="I22" s="124">
        <f>SUM(I9:I21)</f>
        <v>0</v>
      </c>
      <c r="J22" s="124">
        <f>+H22-I22</f>
        <v>0</v>
      </c>
      <c r="K22" s="121"/>
      <c r="L22" s="122">
        <f>SUM(L9:L21)</f>
        <v>0</v>
      </c>
      <c r="M22" s="122">
        <f t="shared" ref="M22:N22" si="17">SUM(M9:M21)</f>
        <v>0</v>
      </c>
      <c r="N22" s="122">
        <f t="shared" si="17"/>
        <v>0</v>
      </c>
      <c r="O22" s="91">
        <f>+M22-N22</f>
        <v>0</v>
      </c>
    </row>
    <row r="23" spans="1:15" ht="16.5" thickBot="1" x14ac:dyDescent="0.3">
      <c r="A23" s="230"/>
      <c r="B23" s="231"/>
      <c r="C23" s="639" t="s">
        <v>4</v>
      </c>
      <c r="D23" s="694"/>
      <c r="E23" s="232"/>
      <c r="F23" s="232"/>
      <c r="G23" s="266">
        <f>+G22</f>
        <v>0</v>
      </c>
      <c r="H23" s="266">
        <f t="shared" ref="H23:I23" si="18">+H22</f>
        <v>0</v>
      </c>
      <c r="I23" s="266">
        <f t="shared" si="18"/>
        <v>0</v>
      </c>
      <c r="J23" s="266">
        <f>+I23-H23</f>
        <v>0</v>
      </c>
      <c r="K23" s="267"/>
      <c r="L23" s="268">
        <f>+L22</f>
        <v>0</v>
      </c>
      <c r="M23" s="268">
        <f t="shared" ref="M23:N23" si="19">+M22</f>
        <v>0</v>
      </c>
      <c r="N23" s="268">
        <f t="shared" si="19"/>
        <v>0</v>
      </c>
      <c r="O23" s="269">
        <f>+N23-M23</f>
        <v>0</v>
      </c>
    </row>
  </sheetData>
  <mergeCells count="30">
    <mergeCell ref="C23:D23"/>
    <mergeCell ref="C17:D17"/>
    <mergeCell ref="C19:D19"/>
    <mergeCell ref="C20:D20"/>
    <mergeCell ref="C21:D21"/>
    <mergeCell ref="C22:D22"/>
    <mergeCell ref="C18:D18"/>
    <mergeCell ref="F5:F6"/>
    <mergeCell ref="A1:O1"/>
    <mergeCell ref="A2:O2"/>
    <mergeCell ref="C4:D4"/>
    <mergeCell ref="E4:G4"/>
    <mergeCell ref="L4:N4"/>
    <mergeCell ref="G5:J5"/>
    <mergeCell ref="L5:O5"/>
    <mergeCell ref="A3:O3"/>
    <mergeCell ref="A5:A6"/>
    <mergeCell ref="B5:B6"/>
    <mergeCell ref="C5:D6"/>
    <mergeCell ref="E5:E6"/>
    <mergeCell ref="C8:D8"/>
    <mergeCell ref="C9:D9"/>
    <mergeCell ref="C10:D10"/>
    <mergeCell ref="C7:D7"/>
    <mergeCell ref="C11:D11"/>
    <mergeCell ref="C12:D12"/>
    <mergeCell ref="C13:D13"/>
    <mergeCell ref="C15:D15"/>
    <mergeCell ref="C16:D16"/>
    <mergeCell ref="C14:D14"/>
  </mergeCells>
  <printOptions horizontalCentered="1"/>
  <pageMargins left="0.2" right="0.2" top="0.25" bottom="0.75" header="0.3" footer="0.5"/>
  <pageSetup scale="70" orientation="portrait" r:id="rId1"/>
  <headerFooter>
    <oddFooter>&amp;L&amp;"Arial,Bold"Schedule D</oddFooter>
  </headerFooter>
  <ignoredErrors>
    <ignoredError sqref="J22 O2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4"/>
  <sheetViews>
    <sheetView view="pageBreakPreview" zoomScale="80" zoomScaleNormal="100" zoomScaleSheetLayoutView="80" workbookViewId="0">
      <selection sqref="A1:O1"/>
    </sheetView>
  </sheetViews>
  <sheetFormatPr defaultColWidth="8.77734375" defaultRowHeight="15.75" x14ac:dyDescent="0.25"/>
  <cols>
    <col min="1" max="2" width="5.77734375" style="4" customWidth="1"/>
    <col min="3" max="3" width="4.77734375" style="4" customWidth="1"/>
    <col min="4" max="4" width="32.77734375" style="4" customWidth="1"/>
    <col min="5" max="5" width="5" style="4" customWidth="1"/>
    <col min="6" max="10" width="6.77734375" style="4" customWidth="1"/>
    <col min="11" max="11" width="0.77734375" style="4" customWidth="1"/>
    <col min="12" max="15" width="8.21875" style="4" customWidth="1"/>
    <col min="16" max="16384" width="8.77734375" style="4"/>
  </cols>
  <sheetData>
    <row r="1" spans="1:17" ht="21" thickBot="1" x14ac:dyDescent="0.35">
      <c r="A1" s="581" t="s">
        <v>134</v>
      </c>
      <c r="B1" s="581"/>
      <c r="C1" s="581"/>
      <c r="D1" s="581"/>
      <c r="E1" s="581"/>
      <c r="F1" s="581"/>
      <c r="G1" s="581"/>
      <c r="H1" s="581"/>
      <c r="I1" s="581"/>
      <c r="J1" s="581"/>
      <c r="K1" s="581"/>
      <c r="L1" s="581"/>
      <c r="M1" s="581"/>
      <c r="N1" s="581"/>
      <c r="O1" s="581"/>
    </row>
    <row r="2" spans="1:17" ht="37.700000000000003" customHeight="1" x14ac:dyDescent="0.25">
      <c r="A2" s="695" t="s">
        <v>193</v>
      </c>
      <c r="B2" s="696"/>
      <c r="C2" s="696"/>
      <c r="D2" s="696"/>
      <c r="E2" s="696"/>
      <c r="F2" s="696"/>
      <c r="G2" s="696"/>
      <c r="H2" s="696"/>
      <c r="I2" s="696"/>
      <c r="J2" s="696"/>
      <c r="K2" s="696"/>
      <c r="L2" s="696"/>
      <c r="M2" s="696"/>
      <c r="N2" s="696"/>
      <c r="O2" s="697"/>
    </row>
    <row r="3" spans="1:17" ht="18.75" thickBot="1" x14ac:dyDescent="0.3">
      <c r="A3" s="608" t="s">
        <v>173</v>
      </c>
      <c r="B3" s="609"/>
      <c r="C3" s="609"/>
      <c r="D3" s="609"/>
      <c r="E3" s="609"/>
      <c r="F3" s="609"/>
      <c r="G3" s="609"/>
      <c r="H3" s="609"/>
      <c r="I3" s="609"/>
      <c r="J3" s="609"/>
      <c r="K3" s="609"/>
      <c r="L3" s="609"/>
      <c r="M3" s="609"/>
      <c r="N3" s="609"/>
      <c r="O3" s="610"/>
    </row>
    <row r="4" spans="1:17" s="72" customFormat="1" ht="15.95" customHeight="1" thickTop="1" x14ac:dyDescent="0.25">
      <c r="A4" s="249" t="s">
        <v>3</v>
      </c>
      <c r="B4" s="250"/>
      <c r="C4" s="680">
        <f>'Detailed Plan'!$C$2</f>
        <v>0</v>
      </c>
      <c r="D4" s="681"/>
      <c r="E4" s="545" t="s">
        <v>35</v>
      </c>
      <c r="F4" s="587"/>
      <c r="G4" s="588"/>
      <c r="H4" s="251"/>
      <c r="I4" s="252">
        <f>+Summary!K4</f>
        <v>46296</v>
      </c>
      <c r="J4" s="253">
        <f>+Summary!L4</f>
        <v>46660</v>
      </c>
      <c r="K4" s="254"/>
      <c r="L4" s="602" t="s">
        <v>165</v>
      </c>
      <c r="M4" s="603"/>
      <c r="N4" s="604"/>
      <c r="O4" s="255">
        <f>+Summary!E5</f>
        <v>0</v>
      </c>
      <c r="P4" s="74"/>
      <c r="Q4" s="74"/>
    </row>
    <row r="5" spans="1:17" x14ac:dyDescent="0.25">
      <c r="A5" s="654" t="s">
        <v>32</v>
      </c>
      <c r="B5" s="699" t="s">
        <v>166</v>
      </c>
      <c r="C5" s="593" t="s">
        <v>34</v>
      </c>
      <c r="D5" s="648"/>
      <c r="E5" s="656" t="s">
        <v>36</v>
      </c>
      <c r="F5" s="597" t="s">
        <v>42</v>
      </c>
      <c r="G5" s="599" t="s">
        <v>41</v>
      </c>
      <c r="H5" s="599"/>
      <c r="I5" s="599"/>
      <c r="J5" s="599"/>
      <c r="K5" s="97"/>
      <c r="L5" s="600" t="s">
        <v>44</v>
      </c>
      <c r="M5" s="600"/>
      <c r="N5" s="600"/>
      <c r="O5" s="601"/>
    </row>
    <row r="6" spans="1:17" s="261" customFormat="1" ht="39" x14ac:dyDescent="0.25">
      <c r="A6" s="698"/>
      <c r="B6" s="592"/>
      <c r="C6" s="649"/>
      <c r="D6" s="650"/>
      <c r="E6" s="657"/>
      <c r="F6" s="658"/>
      <c r="G6" s="98" t="s">
        <v>37</v>
      </c>
      <c r="H6" s="98" t="s">
        <v>38</v>
      </c>
      <c r="I6" s="98" t="s">
        <v>39</v>
      </c>
      <c r="J6" s="98" t="s">
        <v>40</v>
      </c>
      <c r="K6" s="238"/>
      <c r="L6" s="98" t="s">
        <v>45</v>
      </c>
      <c r="M6" s="98" t="s">
        <v>46</v>
      </c>
      <c r="N6" s="98" t="s">
        <v>167</v>
      </c>
      <c r="O6" s="99" t="s">
        <v>48</v>
      </c>
    </row>
    <row r="7" spans="1:17" ht="26.45" customHeight="1" x14ac:dyDescent="0.25">
      <c r="A7" s="102" t="s">
        <v>24</v>
      </c>
      <c r="B7" s="15"/>
      <c r="C7" s="536" t="s">
        <v>141</v>
      </c>
      <c r="D7" s="521"/>
      <c r="E7" s="200"/>
      <c r="F7" s="198"/>
      <c r="G7" s="118"/>
      <c r="H7" s="116"/>
      <c r="I7" s="124"/>
      <c r="J7" s="120"/>
      <c r="K7" s="121"/>
      <c r="L7" s="46"/>
      <c r="M7" s="46"/>
      <c r="N7" s="46"/>
      <c r="O7" s="47"/>
    </row>
    <row r="8" spans="1:17" ht="15.95" customHeight="1" x14ac:dyDescent="0.25">
      <c r="A8" s="209"/>
      <c r="B8" s="203">
        <v>64</v>
      </c>
      <c r="C8" s="701" t="s">
        <v>186</v>
      </c>
      <c r="D8" s="702"/>
      <c r="E8" s="125">
        <v>7921</v>
      </c>
      <c r="F8" s="155">
        <v>35</v>
      </c>
      <c r="G8" s="118"/>
      <c r="H8" s="116">
        <f>ROUNDUP(+G8/12*Summary!$N$6,0)</f>
        <v>0</v>
      </c>
      <c r="I8" s="124"/>
      <c r="J8" s="120">
        <f t="shared" ref="J8:J14" si="0">+I8-H8</f>
        <v>0</v>
      </c>
      <c r="K8" s="121"/>
      <c r="L8" s="46">
        <f t="shared" ref="L8:N8" si="1">+$F8*G8</f>
        <v>0</v>
      </c>
      <c r="M8" s="46">
        <f t="shared" si="1"/>
        <v>0</v>
      </c>
      <c r="N8" s="46">
        <f t="shared" si="1"/>
        <v>0</v>
      </c>
      <c r="O8" s="47">
        <f t="shared" ref="O8:O14" si="2">+N8-M8</f>
        <v>0</v>
      </c>
    </row>
    <row r="9" spans="1:17" ht="12.2" customHeight="1" x14ac:dyDescent="0.25">
      <c r="A9" s="209"/>
      <c r="B9" s="203">
        <v>65</v>
      </c>
      <c r="C9" s="703" t="s">
        <v>187</v>
      </c>
      <c r="D9" s="704"/>
      <c r="E9" s="134"/>
      <c r="F9" s="155">
        <v>25</v>
      </c>
      <c r="G9" s="271"/>
      <c r="H9" s="271"/>
      <c r="I9" s="271"/>
      <c r="J9" s="271"/>
      <c r="K9" s="271"/>
      <c r="L9" s="271"/>
      <c r="M9" s="271"/>
      <c r="N9" s="271"/>
      <c r="O9" s="272"/>
    </row>
    <row r="10" spans="1:17" x14ac:dyDescent="0.25">
      <c r="A10" s="14"/>
      <c r="B10" s="203"/>
      <c r="C10" s="700" t="s">
        <v>188</v>
      </c>
      <c r="D10" s="645"/>
      <c r="E10" s="125">
        <v>7924</v>
      </c>
      <c r="F10" s="271"/>
      <c r="G10" s="118"/>
      <c r="H10" s="116">
        <f>ROUNDUP(+G10/12*Summary!$N$6,0)</f>
        <v>0</v>
      </c>
      <c r="I10" s="124"/>
      <c r="J10" s="120">
        <f t="shared" si="0"/>
        <v>0</v>
      </c>
      <c r="K10" s="121"/>
      <c r="L10" s="46">
        <f>+G10*$F$9</f>
        <v>0</v>
      </c>
      <c r="M10" s="46">
        <f>+H10*$F$9</f>
        <v>0</v>
      </c>
      <c r="N10" s="46">
        <f>+I10*$F$9</f>
        <v>0</v>
      </c>
      <c r="O10" s="47">
        <f t="shared" si="2"/>
        <v>0</v>
      </c>
    </row>
    <row r="11" spans="1:17" x14ac:dyDescent="0.25">
      <c r="A11" s="14"/>
      <c r="B11" s="203"/>
      <c r="C11" s="700" t="s">
        <v>189</v>
      </c>
      <c r="D11" s="645"/>
      <c r="E11" s="125">
        <v>7927</v>
      </c>
      <c r="F11" s="271"/>
      <c r="G11" s="118"/>
      <c r="H11" s="116">
        <f>ROUNDUP(+G11/12*Summary!$N$6,0)</f>
        <v>0</v>
      </c>
      <c r="I11" s="124"/>
      <c r="J11" s="120">
        <f t="shared" si="0"/>
        <v>0</v>
      </c>
      <c r="K11" s="121"/>
      <c r="L11" s="46">
        <f t="shared" ref="L11:L13" si="3">+G11*$F$9</f>
        <v>0</v>
      </c>
      <c r="M11" s="46">
        <f t="shared" ref="M11:M13" si="4">+H11*$F$9</f>
        <v>0</v>
      </c>
      <c r="N11" s="46">
        <f t="shared" ref="N11:N13" si="5">+I11*$F$9</f>
        <v>0</v>
      </c>
      <c r="O11" s="47">
        <f t="shared" ref="O11:O13" si="6">+N11-M11</f>
        <v>0</v>
      </c>
    </row>
    <row r="12" spans="1:17" x14ac:dyDescent="0.25">
      <c r="A12" s="14"/>
      <c r="B12" s="203"/>
      <c r="C12" s="700" t="s">
        <v>190</v>
      </c>
      <c r="D12" s="645"/>
      <c r="E12" s="125">
        <v>7928</v>
      </c>
      <c r="F12" s="271"/>
      <c r="G12" s="118"/>
      <c r="H12" s="116">
        <f>ROUNDUP(+G12/12*Summary!$N$6,0)</f>
        <v>0</v>
      </c>
      <c r="I12" s="124"/>
      <c r="J12" s="120">
        <f t="shared" si="0"/>
        <v>0</v>
      </c>
      <c r="K12" s="121"/>
      <c r="L12" s="46">
        <f t="shared" si="3"/>
        <v>0</v>
      </c>
      <c r="M12" s="46">
        <f t="shared" si="4"/>
        <v>0</v>
      </c>
      <c r="N12" s="46">
        <f t="shared" si="5"/>
        <v>0</v>
      </c>
      <c r="O12" s="47">
        <f t="shared" si="6"/>
        <v>0</v>
      </c>
    </row>
    <row r="13" spans="1:17" ht="15" customHeight="1" x14ac:dyDescent="0.25">
      <c r="A13" s="14"/>
      <c r="B13" s="203"/>
      <c r="C13" s="700" t="s">
        <v>191</v>
      </c>
      <c r="D13" s="645"/>
      <c r="E13" s="125">
        <v>7929</v>
      </c>
      <c r="F13" s="271"/>
      <c r="G13" s="118"/>
      <c r="H13" s="116">
        <f>ROUNDUP(+G13/12*Summary!$N$6,0)</f>
        <v>0</v>
      </c>
      <c r="I13" s="124"/>
      <c r="J13" s="120">
        <f t="shared" si="0"/>
        <v>0</v>
      </c>
      <c r="K13" s="121"/>
      <c r="L13" s="46">
        <f t="shared" si="3"/>
        <v>0</v>
      </c>
      <c r="M13" s="46">
        <f t="shared" si="4"/>
        <v>0</v>
      </c>
      <c r="N13" s="46">
        <f t="shared" si="5"/>
        <v>0</v>
      </c>
      <c r="O13" s="47">
        <f t="shared" si="6"/>
        <v>0</v>
      </c>
    </row>
    <row r="14" spans="1:17" x14ac:dyDescent="0.25">
      <c r="A14" s="18"/>
      <c r="B14" s="203">
        <v>66</v>
      </c>
      <c r="C14" s="701" t="s">
        <v>181</v>
      </c>
      <c r="D14" s="702"/>
      <c r="E14" s="125">
        <v>7926</v>
      </c>
      <c r="F14" s="155">
        <v>25</v>
      </c>
      <c r="G14" s="118"/>
      <c r="H14" s="116">
        <f>ROUNDUP(+G14/12*Summary!$N$6,0)</f>
        <v>0</v>
      </c>
      <c r="I14" s="124"/>
      <c r="J14" s="120">
        <f t="shared" si="0"/>
        <v>0</v>
      </c>
      <c r="K14" s="121"/>
      <c r="L14" s="46">
        <f>+G14*$F$14</f>
        <v>0</v>
      </c>
      <c r="M14" s="46">
        <f>+H14*$F$14</f>
        <v>0</v>
      </c>
      <c r="N14" s="46">
        <f t="shared" ref="N14" si="7">+I14*$F$14</f>
        <v>0</v>
      </c>
      <c r="O14" s="47">
        <f t="shared" si="2"/>
        <v>0</v>
      </c>
    </row>
    <row r="15" spans="1:17" x14ac:dyDescent="0.25">
      <c r="A15" s="18"/>
      <c r="B15" s="203">
        <v>67</v>
      </c>
      <c r="C15" s="701" t="s">
        <v>180</v>
      </c>
      <c r="D15" s="702"/>
      <c r="E15" s="125">
        <v>7931</v>
      </c>
      <c r="F15" s="155">
        <v>50</v>
      </c>
      <c r="G15" s="118"/>
      <c r="H15" s="116">
        <f>ROUNDUP(+G15/12*Summary!$N$6,0)</f>
        <v>0</v>
      </c>
      <c r="I15" s="124"/>
      <c r="J15" s="120">
        <f t="shared" ref="J15" si="8">+I15-H15</f>
        <v>0</v>
      </c>
      <c r="K15" s="121"/>
      <c r="L15" s="46">
        <f t="shared" ref="L15" si="9">+$F15*G15</f>
        <v>0</v>
      </c>
      <c r="M15" s="46">
        <f t="shared" ref="M15" si="10">+$F15*H15</f>
        <v>0</v>
      </c>
      <c r="N15" s="46">
        <f t="shared" ref="N15" si="11">+$F15*I15</f>
        <v>0</v>
      </c>
      <c r="O15" s="47">
        <f t="shared" ref="O15" si="12">+N15-M15</f>
        <v>0</v>
      </c>
    </row>
    <row r="16" spans="1:17" x14ac:dyDescent="0.25">
      <c r="A16" s="18"/>
      <c r="B16" s="203">
        <v>69</v>
      </c>
      <c r="C16" s="515" t="s">
        <v>179</v>
      </c>
      <c r="D16" s="521"/>
      <c r="E16" s="89">
        <v>7923</v>
      </c>
      <c r="F16" s="155">
        <v>25</v>
      </c>
      <c r="G16" s="118"/>
      <c r="H16" s="120">
        <f>ROUNDUP(+G16/12*Summary!$N$6,0)</f>
        <v>0</v>
      </c>
      <c r="I16" s="174"/>
      <c r="J16" s="120">
        <f t="shared" ref="J16" si="13">+I16-H16</f>
        <v>0</v>
      </c>
      <c r="K16" s="116"/>
      <c r="L16" s="46">
        <f t="shared" ref="L16" si="14">+$F16*G16</f>
        <v>0</v>
      </c>
      <c r="M16" s="46">
        <f>+F16*H16</f>
        <v>0</v>
      </c>
      <c r="N16" s="46">
        <f>+$F16*I16</f>
        <v>0</v>
      </c>
      <c r="O16" s="47">
        <f t="shared" ref="O16" si="15">+N16-M16</f>
        <v>0</v>
      </c>
    </row>
    <row r="17" spans="1:15" x14ac:dyDescent="0.25">
      <c r="A17" s="18"/>
      <c r="B17" s="203"/>
      <c r="C17" s="515" t="s">
        <v>178</v>
      </c>
      <c r="D17" s="580"/>
      <c r="E17" s="134"/>
      <c r="F17" s="258">
        <v>10</v>
      </c>
      <c r="G17" s="273"/>
      <c r="H17" s="273"/>
      <c r="I17" s="273"/>
      <c r="J17" s="273"/>
      <c r="K17" s="273"/>
      <c r="L17" s="273"/>
      <c r="M17" s="273"/>
      <c r="N17" s="273"/>
      <c r="O17" s="274"/>
    </row>
    <row r="18" spans="1:15" x14ac:dyDescent="0.25">
      <c r="A18" s="18"/>
      <c r="B18" s="15"/>
      <c r="C18" s="522" t="s">
        <v>183</v>
      </c>
      <c r="D18" s="527"/>
      <c r="E18" s="125">
        <v>7930</v>
      </c>
      <c r="F18" s="275"/>
      <c r="G18" s="118"/>
      <c r="H18" s="116">
        <f>ROUNDUP(+G18/12*Summary!$N$6,0)</f>
        <v>0</v>
      </c>
      <c r="I18" s="124"/>
      <c r="J18" s="120">
        <f t="shared" ref="J18:J22" si="16">+I18-H18</f>
        <v>0</v>
      </c>
      <c r="L18" s="46">
        <f>+G18*$F$16</f>
        <v>0</v>
      </c>
      <c r="M18" s="46">
        <f t="shared" ref="M18:N18" si="17">+H18*$F$16</f>
        <v>0</v>
      </c>
      <c r="N18" s="46">
        <f t="shared" si="17"/>
        <v>0</v>
      </c>
      <c r="O18" s="47">
        <f t="shared" ref="O18:O22" si="18">+N18-M18</f>
        <v>0</v>
      </c>
    </row>
    <row r="19" spans="1:15" x14ac:dyDescent="0.25">
      <c r="A19" s="14"/>
      <c r="B19" s="15"/>
      <c r="C19" s="700" t="s">
        <v>185</v>
      </c>
      <c r="D19" s="645"/>
      <c r="E19" s="125">
        <v>7925</v>
      </c>
      <c r="F19" s="275"/>
      <c r="G19" s="118"/>
      <c r="H19" s="116">
        <f>ROUNDUP(+G19/12*Summary!$N$6,0)</f>
        <v>0</v>
      </c>
      <c r="I19" s="124"/>
      <c r="J19" s="120">
        <f t="shared" si="16"/>
        <v>0</v>
      </c>
      <c r="L19" s="46">
        <f t="shared" ref="L19:L22" si="19">+G19*$F$16</f>
        <v>0</v>
      </c>
      <c r="M19" s="46">
        <f t="shared" ref="M19:M22" si="20">+H19*$F$16</f>
        <v>0</v>
      </c>
      <c r="N19" s="46">
        <f t="shared" ref="N19:N22" si="21">+I19*$F$16</f>
        <v>0</v>
      </c>
      <c r="O19" s="47">
        <f t="shared" si="18"/>
        <v>0</v>
      </c>
    </row>
    <row r="20" spans="1:15" x14ac:dyDescent="0.25">
      <c r="A20" s="14"/>
      <c r="B20" s="15"/>
      <c r="C20" s="700" t="s">
        <v>192</v>
      </c>
      <c r="D20" s="645"/>
      <c r="E20" s="125">
        <v>7943</v>
      </c>
      <c r="F20" s="275"/>
      <c r="G20" s="118"/>
      <c r="H20" s="116">
        <f>ROUNDUP(+G20/12*Summary!$N$6,0)</f>
        <v>0</v>
      </c>
      <c r="I20" s="124"/>
      <c r="J20" s="120">
        <f t="shared" si="16"/>
        <v>0</v>
      </c>
      <c r="L20" s="46">
        <f t="shared" si="19"/>
        <v>0</v>
      </c>
      <c r="M20" s="46">
        <f t="shared" si="20"/>
        <v>0</v>
      </c>
      <c r="N20" s="46">
        <f t="shared" si="21"/>
        <v>0</v>
      </c>
      <c r="O20" s="47">
        <f t="shared" si="18"/>
        <v>0</v>
      </c>
    </row>
    <row r="21" spans="1:15" x14ac:dyDescent="0.25">
      <c r="A21" s="14"/>
      <c r="B21" s="15"/>
      <c r="C21" s="700" t="s">
        <v>182</v>
      </c>
      <c r="D21" s="645"/>
      <c r="E21" s="125">
        <v>7944</v>
      </c>
      <c r="F21" s="275"/>
      <c r="G21" s="118"/>
      <c r="H21" s="116">
        <f>ROUNDUP(+G21/12*Summary!$N$6,0)</f>
        <v>0</v>
      </c>
      <c r="I21" s="124"/>
      <c r="J21" s="120">
        <f t="shared" si="16"/>
        <v>0</v>
      </c>
      <c r="L21" s="46">
        <f t="shared" si="19"/>
        <v>0</v>
      </c>
      <c r="M21" s="46">
        <f t="shared" si="20"/>
        <v>0</v>
      </c>
      <c r="N21" s="46">
        <f t="shared" si="21"/>
        <v>0</v>
      </c>
      <c r="O21" s="47">
        <f t="shared" si="18"/>
        <v>0</v>
      </c>
    </row>
    <row r="22" spans="1:15" x14ac:dyDescent="0.25">
      <c r="A22" s="14"/>
      <c r="B22" s="15"/>
      <c r="C22" s="700" t="s">
        <v>184</v>
      </c>
      <c r="D22" s="645"/>
      <c r="E22" s="125">
        <v>7922</v>
      </c>
      <c r="F22" s="275"/>
      <c r="G22" s="118"/>
      <c r="H22" s="116">
        <f>ROUNDUP(+G22/12*Summary!$N$6,0)</f>
        <v>0</v>
      </c>
      <c r="I22" s="124"/>
      <c r="J22" s="120">
        <f t="shared" si="16"/>
        <v>0</v>
      </c>
      <c r="L22" s="46">
        <f t="shared" si="19"/>
        <v>0</v>
      </c>
      <c r="M22" s="46">
        <f t="shared" si="20"/>
        <v>0</v>
      </c>
      <c r="N22" s="46">
        <f t="shared" si="21"/>
        <v>0</v>
      </c>
      <c r="O22" s="47">
        <f t="shared" si="18"/>
        <v>0</v>
      </c>
    </row>
    <row r="23" spans="1:15" x14ac:dyDescent="0.25">
      <c r="A23" s="33"/>
      <c r="B23" s="27"/>
      <c r="C23" s="705" t="s">
        <v>0</v>
      </c>
      <c r="D23" s="566"/>
      <c r="E23" s="123"/>
      <c r="F23" s="123"/>
      <c r="G23" s="118">
        <f>SUM(G8:G22)</f>
        <v>0</v>
      </c>
      <c r="H23" s="116">
        <f t="shared" ref="H23:I23" si="22">SUM(H8:H22)</f>
        <v>0</v>
      </c>
      <c r="I23" s="120">
        <f t="shared" si="22"/>
        <v>0</v>
      </c>
      <c r="J23" s="120">
        <f>+H23-I23</f>
        <v>0</v>
      </c>
      <c r="L23" s="46">
        <f>SUM(L8:L22)</f>
        <v>0</v>
      </c>
      <c r="M23" s="46">
        <f t="shared" ref="M23:N23" si="23">SUM(M8:M22)</f>
        <v>0</v>
      </c>
      <c r="N23" s="46">
        <f t="shared" si="23"/>
        <v>0</v>
      </c>
      <c r="O23" s="47">
        <f>+M23-N23</f>
        <v>0</v>
      </c>
    </row>
    <row r="24" spans="1:15" ht="17.25" thickBot="1" x14ac:dyDescent="0.35">
      <c r="A24" s="230"/>
      <c r="B24" s="231"/>
      <c r="C24" s="639" t="s">
        <v>4</v>
      </c>
      <c r="D24" s="706"/>
      <c r="E24" s="232"/>
      <c r="F24" s="232"/>
      <c r="G24" s="233">
        <f>+G23</f>
        <v>0</v>
      </c>
      <c r="H24" s="234">
        <f t="shared" ref="H24:J24" si="24">+H23</f>
        <v>0</v>
      </c>
      <c r="I24" s="235">
        <f t="shared" si="24"/>
        <v>0</v>
      </c>
      <c r="J24" s="235">
        <f t="shared" si="24"/>
        <v>0</v>
      </c>
      <c r="K24" s="270"/>
      <c r="L24" s="236">
        <f>+L23</f>
        <v>0</v>
      </c>
      <c r="M24" s="236">
        <f t="shared" ref="M24:O24" si="25">+M23</f>
        <v>0</v>
      </c>
      <c r="N24" s="236">
        <f t="shared" si="25"/>
        <v>0</v>
      </c>
      <c r="O24" s="237">
        <f t="shared" si="25"/>
        <v>0</v>
      </c>
    </row>
  </sheetData>
  <mergeCells count="31">
    <mergeCell ref="C20:D20"/>
    <mergeCell ref="C21:D21"/>
    <mergeCell ref="C22:D22"/>
    <mergeCell ref="C23:D23"/>
    <mergeCell ref="C24:D24"/>
    <mergeCell ref="C15:D15"/>
    <mergeCell ref="C16:D16"/>
    <mergeCell ref="C18:D18"/>
    <mergeCell ref="C19:D19"/>
    <mergeCell ref="C17:D17"/>
    <mergeCell ref="C12:D12"/>
    <mergeCell ref="C13:D13"/>
    <mergeCell ref="C14:D14"/>
    <mergeCell ref="C7:D7"/>
    <mergeCell ref="C8:D8"/>
    <mergeCell ref="C9:D9"/>
    <mergeCell ref="C10:D10"/>
    <mergeCell ref="C11:D11"/>
    <mergeCell ref="E5:E6"/>
    <mergeCell ref="F5:F6"/>
    <mergeCell ref="G5:J5"/>
    <mergeCell ref="L5:O5"/>
    <mergeCell ref="A1:O1"/>
    <mergeCell ref="A2:O2"/>
    <mergeCell ref="C4:D4"/>
    <mergeCell ref="E4:G4"/>
    <mergeCell ref="L4:N4"/>
    <mergeCell ref="A5:A6"/>
    <mergeCell ref="B5:B6"/>
    <mergeCell ref="C5:D6"/>
    <mergeCell ref="A3:O3"/>
  </mergeCells>
  <printOptions horizontalCentered="1"/>
  <pageMargins left="0.2" right="0.2" top="0.25" bottom="0.75" header="0.3" footer="0.3"/>
  <pageSetup scale="70" orientation="portrait" r:id="rId1"/>
  <headerFooter>
    <oddFooter>&amp;L&amp;"Arial,Bold"Schedule 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Summary</vt:lpstr>
      <vt:lpstr>Detailed Plan</vt:lpstr>
      <vt:lpstr>Schedul A</vt:lpstr>
      <vt:lpstr>Schedule A</vt:lpstr>
      <vt:lpstr>Schedule B</vt:lpstr>
      <vt:lpstr>Schedule C</vt:lpstr>
      <vt:lpstr>Schedule C </vt:lpstr>
      <vt:lpstr>Schedule D</vt:lpstr>
      <vt:lpstr>Schedule E</vt:lpstr>
      <vt:lpstr>PAGE1</vt:lpstr>
      <vt:lpstr>PAGE2</vt:lpstr>
      <vt:lpstr>'Detailed Plan'!Print_Area</vt:lpstr>
      <vt:lpstr>'Schedul A'!Print_Area</vt:lpstr>
      <vt:lpstr>'Schedule A'!Print_Area</vt:lpstr>
      <vt:lpstr>'Schedule B'!Print_Area</vt:lpstr>
      <vt:lpstr>'Schedule C '!Print_Area</vt:lpstr>
      <vt:lpstr>Summary!Print_Area</vt:lpstr>
      <vt:lpstr>'Detailed Plan'!Print_Titles</vt:lpstr>
      <vt:lpstr>REPORT1</vt:lpstr>
      <vt:lpstr>REPORT2</vt:lpstr>
    </vt:vector>
  </TitlesOfParts>
  <Manager>Doris Stashenko</Manager>
  <Company>UPO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10 Porgram Earnings Rprt Revised  07/23/09)</dc:title>
  <dc:creator>Mark Koiwai</dc:creator>
  <cp:keywords>Earnings Report</cp:keywords>
  <cp:lastModifiedBy>UPO</cp:lastModifiedBy>
  <cp:lastPrinted>2022-05-18T17:59:02Z</cp:lastPrinted>
  <dcterms:created xsi:type="dcterms:W3CDTF">2007-02-08T20:33:35Z</dcterms:created>
  <dcterms:modified xsi:type="dcterms:W3CDTF">2026-04-14T16:20:34Z</dcterms:modified>
</cp:coreProperties>
</file>